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ww\NITS\results\Results_ReExam_July_2017\"/>
    </mc:Choice>
  </mc:AlternateContent>
  <bookViews>
    <workbookView xWindow="0" yWindow="0" windowWidth="19200" windowHeight="11595" tabRatio="379"/>
  </bookViews>
  <sheets>
    <sheet name="CE" sheetId="11" r:id="rId1"/>
    <sheet name="ME" sheetId="2" r:id="rId2"/>
    <sheet name="EE" sheetId="12" r:id="rId3"/>
    <sheet name="CSE" sheetId="14" r:id="rId4"/>
  </sheets>
  <definedNames>
    <definedName name="_xlnm._FilterDatabase" localSheetId="0" hidden="1">CE!$A$4:$X$14</definedName>
    <definedName name="_xlnm._FilterDatabase" localSheetId="3" hidden="1">CSE!$A$5:$AA$13</definedName>
    <definedName name="_xlnm._FilterDatabase" localSheetId="2" hidden="1">EE!$A$4:$AW$12</definedName>
    <definedName name="_xlnm._FilterDatabase" localSheetId="1" hidden="1">ME!$A$5:$X$13</definedName>
    <definedName name="_xlnm.Print_Area" localSheetId="0">CE!$A$1:$X$27</definedName>
    <definedName name="_xlnm.Print_Area" localSheetId="3">CSE!$A$2:$X$28</definedName>
    <definedName name="_xlnm.Print_Area" localSheetId="2">EE!$A$2:$X$32</definedName>
    <definedName name="_xlnm.Print_Area" localSheetId="1">ME!$A$2:$X$26</definedName>
    <definedName name="_xlnm.Print_Titles" localSheetId="0">CE!$1:$5</definedName>
    <definedName name="_xlnm.Print_Titles" localSheetId="3">CSE!$2:$6</definedName>
    <definedName name="_xlnm.Print_Titles" localSheetId="2">EE!$2:$5</definedName>
    <definedName name="_xlnm.Print_Titles" localSheetId="1">ME!$2:$6</definedName>
  </definedNames>
  <calcPr calcId="152511"/>
</workbook>
</file>

<file path=xl/calcChain.xml><?xml version="1.0" encoding="utf-8"?>
<calcChain xmlns="http://schemas.openxmlformats.org/spreadsheetml/2006/main">
  <c r="N14" i="12" l="1"/>
  <c r="L14" i="12"/>
  <c r="J14" i="12"/>
  <c r="H14" i="12"/>
  <c r="F14" i="12"/>
  <c r="D14" i="12"/>
  <c r="O14" i="12" s="1"/>
  <c r="N13" i="12"/>
  <c r="L13" i="12"/>
  <c r="J13" i="12"/>
  <c r="H13" i="12"/>
  <c r="F13" i="12"/>
  <c r="O13" i="12" s="1"/>
  <c r="D13" i="12"/>
  <c r="N14" i="2"/>
  <c r="L14" i="2"/>
  <c r="J14" i="2"/>
  <c r="H14" i="2"/>
  <c r="F14" i="2"/>
  <c r="D14" i="2"/>
  <c r="O14" i="2" s="1"/>
  <c r="N8" i="11"/>
  <c r="L8" i="11"/>
  <c r="J8" i="11"/>
  <c r="H8" i="11"/>
  <c r="F8" i="11"/>
  <c r="D8" i="11"/>
  <c r="N6" i="12"/>
  <c r="N7" i="12"/>
  <c r="N8" i="12"/>
  <c r="N9" i="12"/>
  <c r="N10" i="12"/>
  <c r="N11" i="12"/>
  <c r="N12" i="12"/>
  <c r="L6" i="12"/>
  <c r="L7" i="12"/>
  <c r="L8" i="12"/>
  <c r="L9" i="12"/>
  <c r="L10" i="12"/>
  <c r="L11" i="12"/>
  <c r="L12" i="12"/>
  <c r="J6" i="12"/>
  <c r="J7" i="12"/>
  <c r="J8" i="12"/>
  <c r="J9" i="12"/>
  <c r="J10" i="12"/>
  <c r="J11" i="12"/>
  <c r="J12" i="12"/>
  <c r="H6" i="12"/>
  <c r="H7" i="12"/>
  <c r="H8" i="12"/>
  <c r="H9" i="12"/>
  <c r="H10" i="12"/>
  <c r="H11" i="12"/>
  <c r="H12" i="12"/>
  <c r="F6" i="12"/>
  <c r="F7" i="12"/>
  <c r="O7" i="12" s="1"/>
  <c r="F8" i="12"/>
  <c r="F9" i="12"/>
  <c r="F10" i="12"/>
  <c r="F11" i="12"/>
  <c r="F12" i="12"/>
  <c r="D6" i="12"/>
  <c r="O6" i="12" s="1"/>
  <c r="D7" i="12"/>
  <c r="D8" i="12"/>
  <c r="O8" i="12" s="1"/>
  <c r="D9" i="12"/>
  <c r="O9" i="12" s="1"/>
  <c r="D10" i="12"/>
  <c r="O10" i="12" s="1"/>
  <c r="D11" i="12"/>
  <c r="O11" i="12" s="1"/>
  <c r="D12" i="12"/>
  <c r="O12" i="12" s="1"/>
  <c r="N18" i="12"/>
  <c r="L18" i="12"/>
  <c r="J18" i="12"/>
  <c r="O18" i="12"/>
  <c r="H18" i="12"/>
  <c r="F18" i="12"/>
  <c r="D18" i="12"/>
  <c r="N7" i="2"/>
  <c r="N8" i="2"/>
  <c r="N9" i="2"/>
  <c r="N10" i="2"/>
  <c r="N11" i="2"/>
  <c r="N12" i="2"/>
  <c r="N13" i="2"/>
  <c r="L7" i="2"/>
  <c r="L8" i="2"/>
  <c r="O8" i="2" s="1"/>
  <c r="L9" i="2"/>
  <c r="L10" i="2"/>
  <c r="L11" i="2"/>
  <c r="L12" i="2"/>
  <c r="L13" i="2"/>
  <c r="J7" i="2"/>
  <c r="J8" i="2"/>
  <c r="J9" i="2"/>
  <c r="J10" i="2"/>
  <c r="J11" i="2"/>
  <c r="J12" i="2"/>
  <c r="J13" i="2"/>
  <c r="H7" i="2"/>
  <c r="H8" i="2"/>
  <c r="H9" i="2"/>
  <c r="H10" i="2"/>
  <c r="H11" i="2"/>
  <c r="H12" i="2"/>
  <c r="H13" i="2"/>
  <c r="F7" i="2"/>
  <c r="O7" i="2" s="1"/>
  <c r="F8" i="2"/>
  <c r="F9" i="2"/>
  <c r="F10" i="2"/>
  <c r="O10" i="2" s="1"/>
  <c r="F11" i="2"/>
  <c r="F12" i="2"/>
  <c r="O12" i="2"/>
  <c r="F13" i="2"/>
  <c r="D7" i="2"/>
  <c r="D8" i="2"/>
  <c r="D9" i="2"/>
  <c r="O9" i="2" s="1"/>
  <c r="D10" i="2"/>
  <c r="D11" i="2"/>
  <c r="O11" i="2" s="1"/>
  <c r="D12" i="2"/>
  <c r="D13" i="2"/>
  <c r="O13" i="2"/>
  <c r="P13" i="2" s="1"/>
  <c r="N6" i="11"/>
  <c r="N7" i="11"/>
  <c r="N9" i="11"/>
  <c r="N10" i="11"/>
  <c r="N11" i="11"/>
  <c r="N12" i="11"/>
  <c r="N13" i="11"/>
  <c r="N14" i="11"/>
  <c r="L6" i="11"/>
  <c r="L7" i="11"/>
  <c r="L9" i="11"/>
  <c r="L10" i="11"/>
  <c r="L11" i="11"/>
  <c r="L12" i="11"/>
  <c r="L13" i="11"/>
  <c r="L14" i="11"/>
  <c r="J6" i="11"/>
  <c r="J7" i="11"/>
  <c r="J9" i="11"/>
  <c r="J10" i="11"/>
  <c r="J11" i="11"/>
  <c r="J12" i="11"/>
  <c r="J13" i="11"/>
  <c r="J14" i="11"/>
  <c r="H6" i="11"/>
  <c r="H7" i="11"/>
  <c r="H9" i="11"/>
  <c r="H10" i="11"/>
  <c r="H11" i="11"/>
  <c r="H12" i="11"/>
  <c r="H13" i="11"/>
  <c r="H14" i="11"/>
  <c r="F6" i="11"/>
  <c r="F7" i="11"/>
  <c r="F9" i="11"/>
  <c r="F10" i="11"/>
  <c r="F11" i="11"/>
  <c r="F12" i="11"/>
  <c r="F13" i="11"/>
  <c r="F14" i="11"/>
  <c r="O14" i="11" s="1"/>
  <c r="D6" i="11"/>
  <c r="O6" i="11" s="1"/>
  <c r="D7" i="11"/>
  <c r="O7" i="11"/>
  <c r="X7" i="11" s="1"/>
  <c r="D9" i="11"/>
  <c r="O9" i="11" s="1"/>
  <c r="D10" i="11"/>
  <c r="O10" i="11"/>
  <c r="X10" i="11" s="1"/>
  <c r="D11" i="11"/>
  <c r="O11" i="11" s="1"/>
  <c r="D12" i="11"/>
  <c r="O12" i="11"/>
  <c r="X12" i="11" s="1"/>
  <c r="D13" i="11"/>
  <c r="O13" i="11" s="1"/>
  <c r="D14" i="11"/>
  <c r="N7" i="14"/>
  <c r="N8" i="14"/>
  <c r="N9" i="14"/>
  <c r="N10" i="14"/>
  <c r="N11" i="14"/>
  <c r="N12" i="14"/>
  <c r="N13" i="14"/>
  <c r="N14" i="14"/>
  <c r="L7" i="14"/>
  <c r="L8" i="14"/>
  <c r="L9" i="14"/>
  <c r="L10" i="14"/>
  <c r="L11" i="14"/>
  <c r="L12" i="14"/>
  <c r="L13" i="14"/>
  <c r="L14" i="14"/>
  <c r="J7" i="14"/>
  <c r="J8" i="14"/>
  <c r="J9" i="14"/>
  <c r="J10" i="14"/>
  <c r="J11" i="14"/>
  <c r="J12" i="14"/>
  <c r="J13" i="14"/>
  <c r="J14" i="14"/>
  <c r="H7" i="14"/>
  <c r="H8" i="14"/>
  <c r="H9" i="14"/>
  <c r="H10" i="14"/>
  <c r="H11" i="14"/>
  <c r="H12" i="14"/>
  <c r="H13" i="14"/>
  <c r="H14" i="14"/>
  <c r="F7" i="14"/>
  <c r="F8" i="14"/>
  <c r="F9" i="14"/>
  <c r="F10" i="14"/>
  <c r="F11" i="14"/>
  <c r="F12" i="14"/>
  <c r="F13" i="14"/>
  <c r="F14" i="14"/>
  <c r="D7" i="14"/>
  <c r="D8" i="14"/>
  <c r="D9" i="14"/>
  <c r="D10" i="14"/>
  <c r="O10" i="14" s="1"/>
  <c r="D11" i="14"/>
  <c r="O11" i="14" s="1"/>
  <c r="D12" i="14"/>
  <c r="O12" i="14" s="1"/>
  <c r="D13" i="14"/>
  <c r="O13" i="14" s="1"/>
  <c r="D14" i="14"/>
  <c r="O14" i="14" s="1"/>
  <c r="O7" i="14"/>
  <c r="P7" i="14"/>
  <c r="O8" i="14"/>
  <c r="P8" i="14" s="1"/>
  <c r="O9" i="14"/>
  <c r="X9" i="14" s="1"/>
  <c r="X7" i="14"/>
  <c r="P9" i="14"/>
  <c r="P18" i="12"/>
  <c r="X18" i="12"/>
  <c r="X13" i="2"/>
  <c r="P12" i="2"/>
  <c r="X12" i="2"/>
  <c r="O8" i="11"/>
  <c r="X8" i="11" s="1"/>
  <c r="P12" i="11"/>
  <c r="X13" i="11" l="1"/>
  <c r="P13" i="11"/>
  <c r="X14" i="14"/>
  <c r="P14" i="14"/>
  <c r="P9" i="2"/>
  <c r="X9" i="2"/>
  <c r="P10" i="12"/>
  <c r="X10" i="12"/>
  <c r="X13" i="14"/>
  <c r="P13" i="14"/>
  <c r="P7" i="2"/>
  <c r="X7" i="2"/>
  <c r="X8" i="12"/>
  <c r="P8" i="12"/>
  <c r="X7" i="12"/>
  <c r="P7" i="12"/>
  <c r="P14" i="12"/>
  <c r="X14" i="12"/>
  <c r="X9" i="12"/>
  <c r="P9" i="12"/>
  <c r="X12" i="14"/>
  <c r="P12" i="14"/>
  <c r="X6" i="11"/>
  <c r="P6" i="11"/>
  <c r="P11" i="14"/>
  <c r="X11" i="14"/>
  <c r="X14" i="11"/>
  <c r="P14" i="11"/>
  <c r="P10" i="14"/>
  <c r="X10" i="14"/>
  <c r="P11" i="11"/>
  <c r="X11" i="11"/>
  <c r="X6" i="12"/>
  <c r="P6" i="12"/>
  <c r="P11" i="2"/>
  <c r="X11" i="2"/>
  <c r="P8" i="2"/>
  <c r="X8" i="2"/>
  <c r="P12" i="12"/>
  <c r="X12" i="12"/>
  <c r="X14" i="2"/>
  <c r="P14" i="2"/>
  <c r="X13" i="12"/>
  <c r="P13" i="12"/>
  <c r="X9" i="11"/>
  <c r="P9" i="11"/>
  <c r="P10" i="2"/>
  <c r="X10" i="2"/>
  <c r="X11" i="12"/>
  <c r="P11" i="12"/>
  <c r="P10" i="11"/>
  <c r="P7" i="11"/>
  <c r="X8" i="14"/>
  <c r="P8" i="11"/>
</calcChain>
</file>

<file path=xl/sharedStrings.xml><?xml version="1.0" encoding="utf-8"?>
<sst xmlns="http://schemas.openxmlformats.org/spreadsheetml/2006/main" count="540" uniqueCount="190">
  <si>
    <t>Sl No.</t>
  </si>
  <si>
    <t>Reg No.</t>
  </si>
  <si>
    <t>SPI</t>
  </si>
  <si>
    <t>CPI</t>
  </si>
  <si>
    <t>GP (40)</t>
  </si>
  <si>
    <t>3RD</t>
  </si>
  <si>
    <t xml:space="preserve"> NATIONAL INSTITUTE OF TECHNOLOGY:: SILCHAR</t>
  </si>
  <si>
    <t xml:space="preserve">1ST </t>
  </si>
  <si>
    <t>2ND</t>
  </si>
  <si>
    <t>13-1-1-003</t>
  </si>
  <si>
    <t>13-1-1-026</t>
  </si>
  <si>
    <t>13-1-1-074</t>
  </si>
  <si>
    <t>13-1-1-092</t>
  </si>
  <si>
    <t>13-1-1-112</t>
  </si>
  <si>
    <t>13-1-1-113</t>
  </si>
  <si>
    <t>13-1-1-114</t>
  </si>
  <si>
    <t>13-1-1-127</t>
  </si>
  <si>
    <t>13-1-2-008</t>
  </si>
  <si>
    <t>13-1-2-018</t>
  </si>
  <si>
    <t>13-1-2-022</t>
  </si>
  <si>
    <t>13-1-2-044</t>
  </si>
  <si>
    <t>13-1-2-088</t>
  </si>
  <si>
    <t>13-1-2-092</t>
  </si>
  <si>
    <t>12-1-2-076</t>
  </si>
  <si>
    <t>13-1-3-038</t>
  </si>
  <si>
    <t>13-1-3-065</t>
  </si>
  <si>
    <t>13-1-3-066</t>
  </si>
  <si>
    <t>13-1-3-069</t>
  </si>
  <si>
    <t>13-1-3-076</t>
  </si>
  <si>
    <t>13-1-3-087</t>
  </si>
  <si>
    <t>13-1-3-097</t>
  </si>
  <si>
    <t>13-1-5-018</t>
  </si>
  <si>
    <t>13-1-5-042</t>
  </si>
  <si>
    <t>13-1-5-069</t>
  </si>
  <si>
    <t>13-1-5-085</t>
  </si>
  <si>
    <t>13-1-5-086</t>
  </si>
  <si>
    <t>13-1-5-089</t>
  </si>
  <si>
    <t>13-1-5-094</t>
  </si>
  <si>
    <t>4TH</t>
  </si>
  <si>
    <t>GP (38)</t>
  </si>
  <si>
    <t>GP (42)</t>
  </si>
  <si>
    <t>CD</t>
  </si>
  <si>
    <t xml:space="preserve">* He being of 2011th  batch student clearing with 2013th batch students, grades entered seperately as 1st &amp; 2nd sem cradit point was 49 in 2011  whereas in 2013th batch  credit point is 38 &amp; 42 </t>
  </si>
  <si>
    <t>5TH</t>
  </si>
  <si>
    <t>5th</t>
  </si>
  <si>
    <t xml:space="preserve">5TH </t>
  </si>
  <si>
    <t xml:space="preserve">                   NATIONAL INSTITUTE OF TECHNOLOGY:: SILCHAR</t>
  </si>
  <si>
    <t>BC</t>
  </si>
  <si>
    <t>CC</t>
  </si>
  <si>
    <t>F</t>
  </si>
  <si>
    <t>GP(40)</t>
  </si>
  <si>
    <t>GP(42)</t>
  </si>
  <si>
    <t>GP(38)</t>
  </si>
  <si>
    <t>6TH</t>
  </si>
  <si>
    <t>7TH SEM</t>
  </si>
  <si>
    <t xml:space="preserve">6TH </t>
  </si>
  <si>
    <t>6th</t>
  </si>
  <si>
    <t>GP(48)</t>
  </si>
  <si>
    <t>GP(49)</t>
  </si>
  <si>
    <t xml:space="preserve">6th </t>
  </si>
  <si>
    <t>XX-14XX(6)</t>
  </si>
  <si>
    <t>XX-IXXX (6)</t>
  </si>
  <si>
    <t>ACA</t>
  </si>
  <si>
    <t>12-1-2-054</t>
  </si>
  <si>
    <t>12-1-3-064</t>
  </si>
  <si>
    <t>12-1-3-100</t>
  </si>
  <si>
    <t>DD</t>
  </si>
  <si>
    <t>BB</t>
  </si>
  <si>
    <t>AB</t>
  </si>
  <si>
    <t>7TH</t>
  </si>
  <si>
    <t>8TH SEM</t>
  </si>
  <si>
    <t>TCP- 320</t>
  </si>
  <si>
    <t>CE-1441(6)</t>
  </si>
  <si>
    <t>EEE</t>
  </si>
  <si>
    <t>CE-1442(6)</t>
  </si>
  <si>
    <t>SD-III</t>
  </si>
  <si>
    <t>CE-1443(10)</t>
  </si>
  <si>
    <t>PRO-II</t>
  </si>
  <si>
    <t>CE-14XX(6)</t>
  </si>
  <si>
    <t>Open Elec.-II</t>
  </si>
  <si>
    <t>CE-1451/1453(6)</t>
  </si>
  <si>
    <t>CM/AFE (Deptt. Elec-III)</t>
  </si>
  <si>
    <t>CE-1462/1463(6)</t>
  </si>
  <si>
    <t xml:space="preserve">  EPBSD/CT (Deptt.Elec-IV)</t>
  </si>
  <si>
    <t>ME-1403(6)</t>
  </si>
  <si>
    <t>CAD&amp;M</t>
  </si>
  <si>
    <t>ME-1442/1444(6)</t>
  </si>
  <si>
    <t>MV/CHMT (Deptt. Elec.-III)</t>
  </si>
  <si>
    <t>CFD/AC/AMP (Deptt. Elec.-IV)</t>
  </si>
  <si>
    <t>ME-1464/1465(6)</t>
  </si>
  <si>
    <t>MCCTD/TEP (Deptt. Elec.-V)</t>
  </si>
  <si>
    <t>Open Elec-II</t>
  </si>
  <si>
    <t>ME-1491(10)</t>
  </si>
  <si>
    <t>PROJECT-II</t>
  </si>
  <si>
    <t>ME-1451/1454/ 1453(6)</t>
  </si>
  <si>
    <t>EE-1431(6)</t>
  </si>
  <si>
    <t>ADC</t>
  </si>
  <si>
    <t>OPEN EL-II</t>
  </si>
  <si>
    <t>EE-1491(10)</t>
  </si>
  <si>
    <t>EE-1442/1447 (6)</t>
  </si>
  <si>
    <t>ENC/ IC (Deptt. Elec. III)</t>
  </si>
  <si>
    <t>EE-1451/1452(6)</t>
  </si>
  <si>
    <t>DSPA/ DSM (Deptt. Elec. IV)</t>
  </si>
  <si>
    <t>EE-1464(6)</t>
  </si>
  <si>
    <t>II (Deptt. Elec. V)</t>
  </si>
  <si>
    <t>XX-1XXX (6)</t>
  </si>
  <si>
    <t>TCP-320</t>
  </si>
  <si>
    <t>Project-II</t>
  </si>
  <si>
    <t>T-320</t>
  </si>
  <si>
    <t>CS 1404(6)</t>
  </si>
  <si>
    <t>CS-1405(6)</t>
  </si>
  <si>
    <t>ML</t>
  </si>
  <si>
    <t>CS-1444(6)</t>
  </si>
  <si>
    <t>CS-1453/1454 (6)</t>
  </si>
  <si>
    <t>WSN/SP (Deptt. El-IV)</t>
  </si>
  <si>
    <t>Open El-II</t>
  </si>
  <si>
    <t>CS-1491(10)</t>
  </si>
  <si>
    <t>EE-1403(6)</t>
  </si>
  <si>
    <t>12-1-5-006</t>
  </si>
  <si>
    <t>A</t>
  </si>
  <si>
    <t>B</t>
  </si>
  <si>
    <t>C</t>
  </si>
  <si>
    <t>D</t>
  </si>
  <si>
    <t>E</t>
  </si>
  <si>
    <t>EL-III</t>
  </si>
  <si>
    <t>EL-IV</t>
  </si>
  <si>
    <t>OPEN</t>
  </si>
  <si>
    <t>OPEN CODE</t>
  </si>
  <si>
    <t xml:space="preserve">REG. NO </t>
  </si>
  <si>
    <t>EL-III CODE</t>
  </si>
  <si>
    <t>EL-IV CODE</t>
  </si>
  <si>
    <t xml:space="preserve">REG NO </t>
  </si>
  <si>
    <t>NAME</t>
  </si>
  <si>
    <t>Viliezoto Neikha</t>
  </si>
  <si>
    <t>Kanwal Chowdhury</t>
  </si>
  <si>
    <t>Mandala Prem</t>
  </si>
  <si>
    <t>Ranjeet kumar Ray</t>
  </si>
  <si>
    <t>Anand Kumar</t>
  </si>
  <si>
    <t>Chinmoy Deka</t>
  </si>
  <si>
    <t>Amit Kumar Gautam</t>
  </si>
  <si>
    <t>Micheal Shashi</t>
  </si>
  <si>
    <t>SP</t>
  </si>
  <si>
    <t>WSN</t>
  </si>
  <si>
    <t>C&amp;S</t>
  </si>
  <si>
    <t>CS-1444</t>
  </si>
  <si>
    <t>CS-1454</t>
  </si>
  <si>
    <t>CS-1453</t>
  </si>
  <si>
    <t>ST VLSI</t>
  </si>
  <si>
    <t>EC-1486</t>
  </si>
  <si>
    <t>CS-1482</t>
  </si>
  <si>
    <t>BE</t>
  </si>
  <si>
    <t>HS-1401</t>
  </si>
  <si>
    <t>AA</t>
  </si>
  <si>
    <t>C&amp;S (Deptt. El-III)</t>
  </si>
  <si>
    <t>ENP/ IC (Deptt. Elec. III)</t>
  </si>
  <si>
    <t>B.Tech. 8TH Semester  (CIVIL ENGG.) Re-Exam Tabulation sheet, July 2017</t>
  </si>
  <si>
    <t>B. Tech 8TH Semester  (COMPUTER SCIENCE &amp; ENGG.)Re-Exam Tabulation sheet, July 2017</t>
  </si>
  <si>
    <t xml:space="preserve"> B. Tech 8TH Semester  (ELECTRICAL ENGG.) Re-Exam  Tabulation sheet,   July 2017 </t>
  </si>
  <si>
    <t xml:space="preserve">        B.Tech.  8TH Semester  (MECHANICAL ENGG.) Re-Exam Tabulation sheet,  July  2017</t>
  </si>
  <si>
    <t>Note:-</t>
  </si>
  <si>
    <t>13-1-1-068</t>
  </si>
  <si>
    <r>
      <t xml:space="preserve">2. Reg. No.-13-1-1-068 is having backlog in </t>
    </r>
    <r>
      <rPr>
        <sz val="11"/>
        <color indexed="8"/>
        <rFont val="Bookman Old Style"/>
        <family val="1"/>
      </rPr>
      <t xml:space="preserve"> 2nd, 3rd, 6th , 7th &amp; 8th  semester. Therfore, his final CPI could not be finalised </t>
    </r>
  </si>
  <si>
    <r>
      <t xml:space="preserve">3. Reg. No.-13-1-1-074 is having backlog in </t>
    </r>
    <r>
      <rPr>
        <sz val="11"/>
        <color indexed="8"/>
        <rFont val="Bookman Old Style"/>
        <family val="1"/>
      </rPr>
      <t xml:space="preserve"> 4th, 6th  &amp; 7th   semester. Therfore, his final CPI could not be finalised </t>
    </r>
  </si>
  <si>
    <r>
      <t xml:space="preserve">4. Reg. No.-13-1-1-092 is having backlog in </t>
    </r>
    <r>
      <rPr>
        <sz val="11"/>
        <color indexed="8"/>
        <rFont val="Bookman Old Style"/>
        <family val="1"/>
      </rPr>
      <t xml:space="preserve"> 7th   semester. Therfore, his final CPI could not be finalised </t>
    </r>
  </si>
  <si>
    <r>
      <t xml:space="preserve">5. Reg. No.-13-1-1-112 is having backlog in 3rd, 4th , 5th , 6th </t>
    </r>
    <r>
      <rPr>
        <sz val="11"/>
        <color indexed="8"/>
        <rFont val="Bookman Old Style"/>
        <family val="1"/>
      </rPr>
      <t xml:space="preserve"> 7th &amp; 8th   semester. Therfore, his final CPI could not be finalised </t>
    </r>
  </si>
  <si>
    <r>
      <t xml:space="preserve">6. Reg. No.-13-1-1-113 is having backlog in </t>
    </r>
    <r>
      <rPr>
        <sz val="11"/>
        <color indexed="8"/>
        <rFont val="Bookman Old Style"/>
        <family val="1"/>
      </rPr>
      <t xml:space="preserve"> 7th   semester. Therfore, his final CPI could not be finalised </t>
    </r>
  </si>
  <si>
    <r>
      <t>7. Reg. No.-13-1-1-114 is having backlog in  4th ,  6th &amp;</t>
    </r>
    <r>
      <rPr>
        <sz val="11"/>
        <color indexed="8"/>
        <rFont val="Bookman Old Style"/>
        <family val="1"/>
      </rPr>
      <t xml:space="preserve"> 7th   semester. Therfore, his final CPI could not be finalised </t>
    </r>
  </si>
  <si>
    <r>
      <t>1. Reg. No.-13-1-2-018 is having backlog in 1st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</si>
  <si>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2. Reg. No.-13-1-2-044 is having backlog in 1st, 2nd, 5th &amp; 7th </t>
    </r>
    <r>
      <rPr>
        <sz val="11"/>
        <color indexed="8"/>
        <rFont val="Bookman Old Style"/>
        <family val="1"/>
      </rPr>
      <t xml:space="preserve">semester. Therfore, his final CPI could not be finalised </t>
    </r>
  </si>
  <si>
    <r>
      <t xml:space="preserve">3. Reg. No.-13-1-2-092 is having backlog in 7th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</si>
  <si>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>4. Reg. No.-12-1-2-076 is having backlog in 1st, 2nd, 3rd, 4th, 5th, 6th, 7th &amp; 8th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</si>
  <si>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1. Reg. No.-13-1-5-018 is having backlog in 7th &amp; 8th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</si>
  <si>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2. Reg. No.-13-1-5-042 is having backlog in 6th &amp; 7th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</si>
  <si>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3. Reg. No.-13-1-5-069 is having backlog in 3rd, 5th, 6th, 7th &amp; 8th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</si>
  <si>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4. Reg. No.-13-1-5-085 is having backlog in  6th &amp; 7th 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</si>
  <si>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5. Reg. No.-13-1-5-089 is having backlog in  7th 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</si>
  <si>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6. Reg. No.-12-1-5-006 is having backlog in  7th 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</si>
  <si>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t xml:space="preserve"> *11-1-3-085</t>
  </si>
  <si>
    <t>TCP- 346</t>
  </si>
  <si>
    <r>
      <t>1. Reg. No.-13-1-3-038 is having backlog in 7th</t>
    </r>
    <r>
      <rPr>
        <sz val="10"/>
        <color indexed="8"/>
        <rFont val="Bookman Old Style"/>
        <family val="1"/>
      </rPr>
      <t xml:space="preserve">  semester. Therfore, his final CPI could not be finalised </t>
    </r>
  </si>
  <si>
    <r>
      <t>2. Reg. No.-13-1-3-065 is having backlog in 1st,3rd, 4th, 5th, 6th, 7th</t>
    </r>
    <r>
      <rPr>
        <sz val="10"/>
        <color indexed="8"/>
        <rFont val="Bookman Old Style"/>
        <family val="1"/>
      </rPr>
      <t xml:space="preserve"> and 8th semester. Therfore, his final CPI could not be finalised </t>
    </r>
  </si>
  <si>
    <r>
      <t>3. Reg. No.-13-1-3-066 is having backlog in 3rd, 4th, 6th, 7th</t>
    </r>
    <r>
      <rPr>
        <sz val="10"/>
        <color indexed="8"/>
        <rFont val="Bookman Old Style"/>
        <family val="1"/>
      </rPr>
      <t xml:space="preserve"> and 8th semester. Therfore, his final CPI could not be finalised </t>
    </r>
  </si>
  <si>
    <r>
      <t>4. Reg. No.-13-1-3-069 is having backlog in  7th</t>
    </r>
    <r>
      <rPr>
        <sz val="10"/>
        <color indexed="8"/>
        <rFont val="Bookman Old Style"/>
        <family val="1"/>
      </rPr>
      <t xml:space="preserve"> semester. Therfore, his final CPI could not be finalised </t>
    </r>
  </si>
  <si>
    <r>
      <t>5. Reg. No.-13-1-3-076 is having backlog in 4th, 5th, 6th &amp; 7th</t>
    </r>
    <r>
      <rPr>
        <sz val="10"/>
        <color indexed="8"/>
        <rFont val="Bookman Old Style"/>
        <family val="1"/>
      </rPr>
      <t xml:space="preserve">  semester. Therfore, his final CPI could not be finalised </t>
    </r>
  </si>
  <si>
    <r>
      <t>6. Reg. No.-13-1-3-087 is having backlog in  5th, 6th and 7th</t>
    </r>
    <r>
      <rPr>
        <sz val="10"/>
        <color indexed="8"/>
        <rFont val="Bookman Old Style"/>
        <family val="1"/>
      </rPr>
      <t xml:space="preserve"> semester. Therfore, his final CPI could not be finalised </t>
    </r>
  </si>
  <si>
    <r>
      <t>7. Reg. No.-13-1-3-097 is having backlog in 3rd,4th, 5th, 6th, 7th</t>
    </r>
    <r>
      <rPr>
        <sz val="10"/>
        <color indexed="8"/>
        <rFont val="Bookman Old Style"/>
        <family val="1"/>
      </rPr>
      <t xml:space="preserve"> and 8th semester. Therfore, his final CPI could not be finalised </t>
    </r>
  </si>
  <si>
    <r>
      <t>8. Reg. No.-11-1-3-085 is having backlog in  5th and 7th</t>
    </r>
    <r>
      <rPr>
        <sz val="10"/>
        <color indexed="8"/>
        <rFont val="Bookman Old Style"/>
        <family val="1"/>
      </rPr>
      <t xml:space="preserve">  semester. Therfore, his final CPI could not be finalised </t>
    </r>
  </si>
  <si>
    <r>
      <t xml:space="preserve">5. Reg. No.-12-1-2-054 is having backlog in 5th &amp;  7th </t>
    </r>
    <r>
      <rPr>
        <sz val="11"/>
        <color indexed="8"/>
        <rFont val="Bookman Old Style"/>
        <family val="1"/>
      </rPr>
      <t xml:space="preserve"> semester. Therfore, his final CPI could not be finalised </t>
    </r>
  </si>
  <si>
    <r>
      <t xml:space="preserve">9. Reg. No.-12-1-3-100 is having backlog in 1st, 2nd, 3rd, 4th, 5th , 6th  &amp;  8th </t>
    </r>
    <r>
      <rPr>
        <sz val="10"/>
        <color indexed="8"/>
        <rFont val="Bookman Old Style"/>
        <family val="1"/>
      </rPr>
      <t xml:space="preserve"> semester. Therfore, his final CPI could not be finalised</t>
    </r>
  </si>
  <si>
    <r>
      <t xml:space="preserve">1. Reg. No.-13-1-1-003 is having backlog in </t>
    </r>
    <r>
      <rPr>
        <sz val="11"/>
        <color indexed="8"/>
        <rFont val="Bookman Old Style"/>
        <family val="1"/>
      </rPr>
      <t xml:space="preserve">5th and 7th semester. Therfore, his final CPI could not be finalised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</si>
</sst>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1"/>
      <name val="Bookman Old Style"/>
      <family val="1"/>
    </font>
    <font>
      <b/>
      <sz val="10"/>
      <name val="Verdana"/>
      <family val="2"/>
    </font>
    <font>
      <sz val="11"/>
      <name val="Verdana"/>
      <family val="2"/>
    </font>
    <font>
      <b/>
      <sz val="9"/>
      <name val="Bookman Old Style"/>
      <family val="1"/>
    </font>
    <font>
      <sz val="11"/>
      <name val="Bookman Old Style"/>
      <family val="1"/>
    </font>
    <font>
      <sz val="11"/>
      <color indexed="8"/>
      <name val="Bookman Old Style"/>
      <family val="1"/>
    </font>
    <font>
      <b/>
      <sz val="9"/>
      <name val="Verdana"/>
      <family val="2"/>
    </font>
    <font>
      <sz val="10"/>
      <color indexed="8"/>
      <name val="Bookman Old Style"/>
      <family val="1"/>
    </font>
    <font>
      <sz val="9"/>
      <name val="Bookman Old Style"/>
      <family val="1"/>
    </font>
    <font>
      <b/>
      <sz val="11"/>
      <color theme="1"/>
      <name val="Calibri"/>
      <family val="2"/>
      <scheme val="minor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11"/>
      <color rgb="FF000000"/>
      <name val="Verdana"/>
      <family val="2"/>
    </font>
    <font>
      <b/>
      <sz val="9"/>
      <color theme="1"/>
      <name val="Calibri"/>
      <family val="2"/>
      <scheme val="minor"/>
    </font>
    <font>
      <b/>
      <sz val="12"/>
      <color rgb="FF000000"/>
      <name val="Verdana"/>
      <family val="2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1"/>
      <color rgb="FF000000"/>
      <name val="Verdana"/>
      <family val="2"/>
    </font>
    <font>
      <sz val="9"/>
      <color theme="1"/>
      <name val="Verdana"/>
      <family val="2"/>
    </font>
    <font>
      <sz val="10"/>
      <color theme="1"/>
      <name val="Bookman Old Style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Border="1"/>
    <xf numFmtId="0" fontId="0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/>
    <xf numFmtId="2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0" xfId="0" applyFont="1" applyFill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1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0" xfId="0" applyFont="1" applyBorder="1"/>
    <xf numFmtId="0" fontId="5" fillId="0" borderId="5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/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5" fillId="0" borderId="0" xfId="0" applyFont="1"/>
    <xf numFmtId="0" fontId="15" fillId="2" borderId="0" xfId="0" applyFont="1" applyFill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0" fillId="0" borderId="0" xfId="0" applyFont="1"/>
    <xf numFmtId="0" fontId="16" fillId="0" borderId="0" xfId="0" applyFont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/>
    <xf numFmtId="0" fontId="15" fillId="0" borderId="3" xfId="0" applyFont="1" applyFill="1" applyBorder="1"/>
    <xf numFmtId="4" fontId="2" fillId="0" borderId="6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5" fillId="0" borderId="1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7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/>
    <xf numFmtId="0" fontId="19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7" fillId="0" borderId="0" xfId="0" applyFont="1" applyFill="1" applyBorder="1"/>
    <xf numFmtId="0" fontId="27" fillId="0" borderId="0" xfId="0" applyFont="1" applyFill="1"/>
    <xf numFmtId="0" fontId="11" fillId="0" borderId="8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27" fillId="0" borderId="2" xfId="0" applyFont="1" applyFill="1" applyBorder="1"/>
    <xf numFmtId="0" fontId="27" fillId="0" borderId="1" xfId="0" applyFont="1" applyFill="1" applyBorder="1"/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/>
    <xf numFmtId="0" fontId="20" fillId="0" borderId="0" xfId="0" applyFont="1" applyFill="1"/>
    <xf numFmtId="0" fontId="28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/>
    <xf numFmtId="0" fontId="29" fillId="0" borderId="0" xfId="0" applyFont="1"/>
    <xf numFmtId="0" fontId="29" fillId="0" borderId="0" xfId="0" applyFont="1" applyBorder="1"/>
    <xf numFmtId="0" fontId="24" fillId="0" borderId="0" xfId="0" applyFont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0" xfId="0" applyFont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3"/>
  <sheetViews>
    <sheetView tabSelected="1" view="pageBreakPreview" zoomScaleNormal="73" zoomScaleSheetLayoutView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B18" sqref="B18:R18"/>
    </sheetView>
  </sheetViews>
  <sheetFormatPr defaultRowHeight="15" x14ac:dyDescent="0.25"/>
  <cols>
    <col min="1" max="1" width="5.5703125" customWidth="1"/>
    <col min="2" max="2" width="15.7109375" customWidth="1"/>
    <col min="3" max="4" width="6.140625" customWidth="1"/>
    <col min="5" max="5" width="6.5703125" customWidth="1"/>
    <col min="6" max="6" width="6.140625" customWidth="1"/>
    <col min="7" max="7" width="7.140625" customWidth="1"/>
    <col min="8" max="8" width="6" customWidth="1"/>
    <col min="9" max="9" width="6.42578125" customWidth="1"/>
    <col min="10" max="10" width="7.140625" customWidth="1"/>
    <col min="11" max="11" width="6.7109375" customWidth="1"/>
    <col min="12" max="12" width="8.7109375" customWidth="1"/>
    <col min="13" max="13" width="7.28515625" customWidth="1"/>
    <col min="14" max="14" width="6" customWidth="1"/>
    <col min="15" max="15" width="8.5703125" customWidth="1"/>
    <col min="16" max="16" width="7.7109375" customWidth="1"/>
    <col min="17" max="17" width="9" customWidth="1"/>
    <col min="18" max="19" width="8.7109375" customWidth="1"/>
    <col min="20" max="20" width="9" customWidth="1"/>
    <col min="21" max="21" width="8.42578125" customWidth="1"/>
    <col min="22" max="23" width="8.7109375" customWidth="1"/>
    <col min="24" max="24" width="7.7109375" customWidth="1"/>
    <col min="25" max="16384" width="9.140625" style="1"/>
  </cols>
  <sheetData>
    <row r="1" spans="1:24" ht="18" customHeight="1" x14ac:dyDescent="0.25">
      <c r="A1" s="135" t="s">
        <v>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 ht="24.75" customHeight="1" x14ac:dyDescent="0.25">
      <c r="A2" s="135" t="s">
        <v>155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</row>
    <row r="4" spans="1:24" s="51" customFormat="1" ht="36" customHeight="1" x14ac:dyDescent="0.25">
      <c r="A4" s="133" t="s">
        <v>0</v>
      </c>
      <c r="B4" s="134" t="s">
        <v>1</v>
      </c>
      <c r="C4" s="134" t="s">
        <v>72</v>
      </c>
      <c r="D4" s="134"/>
      <c r="E4" s="134" t="s">
        <v>74</v>
      </c>
      <c r="F4" s="134"/>
      <c r="G4" s="134" t="s">
        <v>76</v>
      </c>
      <c r="H4" s="134"/>
      <c r="I4" s="133" t="s">
        <v>80</v>
      </c>
      <c r="J4" s="133"/>
      <c r="K4" s="133" t="s">
        <v>82</v>
      </c>
      <c r="L4" s="133"/>
      <c r="M4" s="134" t="s">
        <v>78</v>
      </c>
      <c r="N4" s="134"/>
      <c r="O4" s="131" t="s">
        <v>70</v>
      </c>
      <c r="P4" s="132"/>
      <c r="Q4" s="50" t="s">
        <v>7</v>
      </c>
      <c r="R4" s="50" t="s">
        <v>8</v>
      </c>
      <c r="S4" s="50" t="s">
        <v>5</v>
      </c>
      <c r="T4" s="50" t="s">
        <v>38</v>
      </c>
      <c r="U4" s="50" t="s">
        <v>43</v>
      </c>
      <c r="V4" s="50" t="s">
        <v>53</v>
      </c>
      <c r="W4" s="50" t="s">
        <v>69</v>
      </c>
      <c r="X4" s="49" t="s">
        <v>71</v>
      </c>
    </row>
    <row r="5" spans="1:24" s="52" customFormat="1" ht="38.25" customHeight="1" x14ac:dyDescent="0.2">
      <c r="A5" s="133"/>
      <c r="B5" s="134"/>
      <c r="C5" s="134" t="s">
        <v>73</v>
      </c>
      <c r="D5" s="134"/>
      <c r="E5" s="134" t="s">
        <v>75</v>
      </c>
      <c r="F5" s="134"/>
      <c r="G5" s="134" t="s">
        <v>77</v>
      </c>
      <c r="H5" s="134"/>
      <c r="I5" s="133" t="s">
        <v>81</v>
      </c>
      <c r="J5" s="133"/>
      <c r="K5" s="133" t="s">
        <v>83</v>
      </c>
      <c r="L5" s="133"/>
      <c r="M5" s="133" t="s">
        <v>79</v>
      </c>
      <c r="N5" s="133"/>
      <c r="O5" s="50" t="s">
        <v>4</v>
      </c>
      <c r="P5" s="50" t="s">
        <v>2</v>
      </c>
      <c r="Q5" s="50" t="s">
        <v>39</v>
      </c>
      <c r="R5" s="50" t="s">
        <v>40</v>
      </c>
      <c r="S5" s="50" t="s">
        <v>4</v>
      </c>
      <c r="T5" s="50" t="s">
        <v>4</v>
      </c>
      <c r="U5" s="50" t="s">
        <v>4</v>
      </c>
      <c r="V5" s="50" t="s">
        <v>4</v>
      </c>
      <c r="W5" s="50" t="s">
        <v>4</v>
      </c>
      <c r="X5" s="50" t="s">
        <v>3</v>
      </c>
    </row>
    <row r="6" spans="1:24" s="34" customFormat="1" ht="24.95" customHeight="1" x14ac:dyDescent="0.25">
      <c r="A6" s="43">
        <v>1</v>
      </c>
      <c r="B6" s="71" t="s">
        <v>9</v>
      </c>
      <c r="C6" s="44" t="s">
        <v>41</v>
      </c>
      <c r="D6" s="45">
        <f t="shared" ref="D6:D14" si="0">IF(C6="AA",10, IF(C6="AB",9, IF(C6="BB",8, IF(C6="BC",7,IF(C6="CC",6, IF(C6="CD",5, IF(C6="DD",4,IF(C6="F",0))))))))</f>
        <v>5</v>
      </c>
      <c r="E6" s="44" t="s">
        <v>47</v>
      </c>
      <c r="F6" s="45">
        <f t="shared" ref="F6:F14" si="1">IF(E6="AA",10, IF(E6="AB",9, IF(E6="BB",8, IF(E6="BC",7,IF(E6="CC",6, IF(E6="CD",5, IF(E6="DD",4,IF(E6="F",0))))))))</f>
        <v>7</v>
      </c>
      <c r="G6" s="44" t="s">
        <v>68</v>
      </c>
      <c r="H6" s="45">
        <f t="shared" ref="H6:H14" si="2">IF(G6="AA",10, IF(G6="AB",9, IF(G6="BB",8, IF(G6="BC",7,IF(G6="CC",6, IF(G6="CD",5, IF(G6="DD",4,IF(G6="F",0))))))))</f>
        <v>9</v>
      </c>
      <c r="I6" s="44" t="s">
        <v>41</v>
      </c>
      <c r="J6" s="45">
        <f t="shared" ref="J6:J14" si="3">IF(I6="AA",10, IF(I6="AB",9, IF(I6="BB",8, IF(I6="BC",7,IF(I6="CC",6, IF(I6="CD",5, IF(I6="DD",4,IF(I6="F",0))))))))</f>
        <v>5</v>
      </c>
      <c r="K6" s="22" t="s">
        <v>66</v>
      </c>
      <c r="L6" s="45">
        <f t="shared" ref="L6:N8" si="4">IF(K6="AA",10, IF(K6="AB",9, IF(K6="BB",8, IF(K6="BC",7,IF(K6="CC",6, IF(K6="CD",5, IF(K6="DD",4,IF(K6="F",0))))))))</f>
        <v>4</v>
      </c>
      <c r="M6" s="44" t="s">
        <v>47</v>
      </c>
      <c r="N6" s="45">
        <f t="shared" si="4"/>
        <v>7</v>
      </c>
      <c r="O6" s="43">
        <f>(D6*6+F6*6+H6*10+J6*6+L6*6+N6*6)</f>
        <v>258</v>
      </c>
      <c r="P6" s="46">
        <f>(O6/40)</f>
        <v>6.45</v>
      </c>
      <c r="Q6" s="43">
        <v>197</v>
      </c>
      <c r="R6" s="43">
        <v>214</v>
      </c>
      <c r="S6" s="47">
        <v>242</v>
      </c>
      <c r="T6" s="47">
        <v>238</v>
      </c>
      <c r="U6" s="57">
        <v>180</v>
      </c>
      <c r="V6" s="47">
        <v>182</v>
      </c>
      <c r="W6" s="57">
        <v>184</v>
      </c>
      <c r="X6" s="78">
        <f t="shared" ref="X6:X14" si="5">(O6+Q6+R6+S6+T6+U6+V6+W6)/320</f>
        <v>5.296875</v>
      </c>
    </row>
    <row r="7" spans="1:24" s="34" customFormat="1" ht="24.95" customHeight="1" x14ac:dyDescent="0.25">
      <c r="A7" s="43">
        <v>2</v>
      </c>
      <c r="B7" s="92" t="s">
        <v>10</v>
      </c>
      <c r="C7" s="44" t="s">
        <v>41</v>
      </c>
      <c r="D7" s="45">
        <f t="shared" si="0"/>
        <v>5</v>
      </c>
      <c r="E7" s="44" t="s">
        <v>47</v>
      </c>
      <c r="F7" s="45">
        <f t="shared" si="1"/>
        <v>7</v>
      </c>
      <c r="G7" s="44" t="s">
        <v>68</v>
      </c>
      <c r="H7" s="45">
        <f t="shared" si="2"/>
        <v>9</v>
      </c>
      <c r="I7" s="44" t="s">
        <v>48</v>
      </c>
      <c r="J7" s="45">
        <f t="shared" si="3"/>
        <v>6</v>
      </c>
      <c r="K7" s="22" t="s">
        <v>66</v>
      </c>
      <c r="L7" s="45">
        <f t="shared" si="4"/>
        <v>4</v>
      </c>
      <c r="M7" s="44" t="s">
        <v>47</v>
      </c>
      <c r="N7" s="45">
        <f t="shared" si="4"/>
        <v>7</v>
      </c>
      <c r="O7" s="43">
        <f t="shared" ref="O7:O14" si="6">(D7*6+F7*6+H7*10+J7*6+L7*6+N7*6)</f>
        <v>264</v>
      </c>
      <c r="P7" s="46">
        <f t="shared" ref="P7:P14" si="7">(O7/40)</f>
        <v>6.6</v>
      </c>
      <c r="Q7" s="43">
        <v>251</v>
      </c>
      <c r="R7" s="43">
        <v>238</v>
      </c>
      <c r="S7" s="47">
        <v>272</v>
      </c>
      <c r="T7" s="47">
        <v>252</v>
      </c>
      <c r="U7" s="47">
        <v>238</v>
      </c>
      <c r="V7" s="47">
        <v>242</v>
      </c>
      <c r="W7" s="47">
        <v>248</v>
      </c>
      <c r="X7" s="93">
        <f t="shared" si="5"/>
        <v>6.265625</v>
      </c>
    </row>
    <row r="8" spans="1:24" s="34" customFormat="1" ht="24.95" customHeight="1" x14ac:dyDescent="0.25">
      <c r="A8" s="43">
        <v>3</v>
      </c>
      <c r="B8" s="71" t="s">
        <v>160</v>
      </c>
      <c r="C8" s="96" t="s">
        <v>49</v>
      </c>
      <c r="D8" s="45">
        <f t="shared" si="0"/>
        <v>0</v>
      </c>
      <c r="E8" s="44" t="s">
        <v>48</v>
      </c>
      <c r="F8" s="45">
        <f t="shared" si="1"/>
        <v>6</v>
      </c>
      <c r="G8" s="44" t="s">
        <v>68</v>
      </c>
      <c r="H8" s="45">
        <f t="shared" si="2"/>
        <v>9</v>
      </c>
      <c r="I8" s="90" t="s">
        <v>49</v>
      </c>
      <c r="J8" s="45">
        <f t="shared" si="3"/>
        <v>0</v>
      </c>
      <c r="K8" s="96" t="s">
        <v>49</v>
      </c>
      <c r="L8" s="45">
        <f t="shared" si="4"/>
        <v>0</v>
      </c>
      <c r="M8" s="44" t="s">
        <v>41</v>
      </c>
      <c r="N8" s="45">
        <f t="shared" si="4"/>
        <v>5</v>
      </c>
      <c r="O8" s="43">
        <f t="shared" si="6"/>
        <v>156</v>
      </c>
      <c r="P8" s="46">
        <f t="shared" si="7"/>
        <v>3.9</v>
      </c>
      <c r="Q8" s="43">
        <v>181</v>
      </c>
      <c r="R8" s="97">
        <v>174</v>
      </c>
      <c r="S8" s="57">
        <v>160</v>
      </c>
      <c r="T8" s="47">
        <v>178</v>
      </c>
      <c r="U8" s="47">
        <v>196</v>
      </c>
      <c r="V8" s="57">
        <v>132</v>
      </c>
      <c r="W8" s="57">
        <v>126</v>
      </c>
      <c r="X8" s="78">
        <f t="shared" si="5"/>
        <v>4.0718750000000004</v>
      </c>
    </row>
    <row r="9" spans="1:24" s="34" customFormat="1" ht="24.95" customHeight="1" x14ac:dyDescent="0.25">
      <c r="A9" s="43">
        <v>4</v>
      </c>
      <c r="B9" s="71" t="s">
        <v>11</v>
      </c>
      <c r="C9" s="44" t="s">
        <v>48</v>
      </c>
      <c r="D9" s="45">
        <f t="shared" si="0"/>
        <v>6</v>
      </c>
      <c r="E9" s="44" t="s">
        <v>41</v>
      </c>
      <c r="F9" s="45">
        <f t="shared" si="1"/>
        <v>5</v>
      </c>
      <c r="G9" s="44" t="s">
        <v>68</v>
      </c>
      <c r="H9" s="45">
        <f t="shared" si="2"/>
        <v>9</v>
      </c>
      <c r="I9" s="22" t="s">
        <v>66</v>
      </c>
      <c r="J9" s="45">
        <f t="shared" si="3"/>
        <v>4</v>
      </c>
      <c r="K9" s="22" t="s">
        <v>66</v>
      </c>
      <c r="L9" s="45">
        <f t="shared" ref="L9:L14" si="8">IF(K9="AA",10, IF(K9="AB",9, IF(K9="BB",8, IF(K9="BC",7,IF(K9="CC",6, IF(K9="CD",5, IF(K9="DD",4,IF(K9="F",0))))))))</f>
        <v>4</v>
      </c>
      <c r="M9" s="44" t="s">
        <v>66</v>
      </c>
      <c r="N9" s="45">
        <f t="shared" ref="N9:N14" si="9">IF(M9="AA",10, IF(M9="AB",9, IF(M9="BB",8, IF(M9="BC",7,IF(M9="CC",6, IF(M9="CD",5, IF(M9="DD",4,IF(M9="F",0))))))))</f>
        <v>4</v>
      </c>
      <c r="O9" s="43">
        <f t="shared" si="6"/>
        <v>228</v>
      </c>
      <c r="P9" s="46">
        <f t="shared" si="7"/>
        <v>5.7</v>
      </c>
      <c r="Q9" s="43">
        <v>204</v>
      </c>
      <c r="R9" s="43">
        <v>214</v>
      </c>
      <c r="S9" s="47">
        <v>184</v>
      </c>
      <c r="T9" s="57">
        <v>148</v>
      </c>
      <c r="U9" s="47">
        <v>194</v>
      </c>
      <c r="V9" s="87">
        <v>160</v>
      </c>
      <c r="W9" s="57">
        <v>188</v>
      </c>
      <c r="X9" s="78">
        <f t="shared" si="5"/>
        <v>4.75</v>
      </c>
    </row>
    <row r="10" spans="1:24" s="34" customFormat="1" ht="24.95" customHeight="1" x14ac:dyDescent="0.25">
      <c r="A10" s="43">
        <v>5</v>
      </c>
      <c r="B10" s="71" t="s">
        <v>12</v>
      </c>
      <c r="C10" s="44" t="s">
        <v>48</v>
      </c>
      <c r="D10" s="45">
        <f t="shared" si="0"/>
        <v>6</v>
      </c>
      <c r="E10" s="44" t="s">
        <v>48</v>
      </c>
      <c r="F10" s="45">
        <f t="shared" si="1"/>
        <v>6</v>
      </c>
      <c r="G10" s="44" t="s">
        <v>68</v>
      </c>
      <c r="H10" s="45">
        <f t="shared" si="2"/>
        <v>9</v>
      </c>
      <c r="I10" s="44" t="s">
        <v>66</v>
      </c>
      <c r="J10" s="45">
        <f t="shared" si="3"/>
        <v>4</v>
      </c>
      <c r="K10" s="22" t="s">
        <v>66</v>
      </c>
      <c r="L10" s="45">
        <f t="shared" si="8"/>
        <v>4</v>
      </c>
      <c r="M10" s="44" t="s">
        <v>41</v>
      </c>
      <c r="N10" s="45">
        <f t="shared" si="9"/>
        <v>5</v>
      </c>
      <c r="O10" s="43">
        <f t="shared" si="6"/>
        <v>240</v>
      </c>
      <c r="P10" s="46">
        <f t="shared" si="7"/>
        <v>6</v>
      </c>
      <c r="Q10" s="43">
        <v>212</v>
      </c>
      <c r="R10" s="43">
        <v>208</v>
      </c>
      <c r="S10" s="47">
        <v>190</v>
      </c>
      <c r="T10" s="47">
        <v>206</v>
      </c>
      <c r="U10" s="47">
        <v>234</v>
      </c>
      <c r="V10" s="47">
        <v>200</v>
      </c>
      <c r="W10" s="57">
        <v>200</v>
      </c>
      <c r="X10" s="78">
        <f t="shared" si="5"/>
        <v>5.28125</v>
      </c>
    </row>
    <row r="11" spans="1:24" s="2" customFormat="1" ht="24.95" customHeight="1" x14ac:dyDescent="0.25">
      <c r="A11" s="43">
        <v>6</v>
      </c>
      <c r="B11" s="71" t="s">
        <v>13</v>
      </c>
      <c r="C11" s="44" t="s">
        <v>41</v>
      </c>
      <c r="D11" s="45">
        <f t="shared" si="0"/>
        <v>5</v>
      </c>
      <c r="E11" s="44" t="s">
        <v>41</v>
      </c>
      <c r="F11" s="45">
        <f t="shared" si="1"/>
        <v>5</v>
      </c>
      <c r="G11" s="44" t="s">
        <v>47</v>
      </c>
      <c r="H11" s="45">
        <f t="shared" si="2"/>
        <v>7</v>
      </c>
      <c r="I11" s="44" t="s">
        <v>41</v>
      </c>
      <c r="J11" s="45">
        <f t="shared" si="3"/>
        <v>5</v>
      </c>
      <c r="K11" s="90" t="s">
        <v>49</v>
      </c>
      <c r="L11" s="45">
        <f t="shared" si="8"/>
        <v>0</v>
      </c>
      <c r="M11" s="44" t="s">
        <v>41</v>
      </c>
      <c r="N11" s="45">
        <f t="shared" si="9"/>
        <v>5</v>
      </c>
      <c r="O11" s="43">
        <f t="shared" si="6"/>
        <v>190</v>
      </c>
      <c r="P11" s="46">
        <f t="shared" si="7"/>
        <v>4.75</v>
      </c>
      <c r="Q11" s="43">
        <v>167</v>
      </c>
      <c r="R11" s="43">
        <v>186</v>
      </c>
      <c r="S11" s="57">
        <v>164</v>
      </c>
      <c r="T11" s="57">
        <v>130</v>
      </c>
      <c r="U11" s="57">
        <v>144</v>
      </c>
      <c r="V11" s="57">
        <v>138</v>
      </c>
      <c r="W11" s="57">
        <v>200</v>
      </c>
      <c r="X11" s="78">
        <f t="shared" si="5"/>
        <v>4.1218750000000002</v>
      </c>
    </row>
    <row r="12" spans="1:24" s="2" customFormat="1" ht="24.95" customHeight="1" x14ac:dyDescent="0.25">
      <c r="A12" s="43">
        <v>7</v>
      </c>
      <c r="B12" s="71" t="s">
        <v>14</v>
      </c>
      <c r="C12" s="44" t="s">
        <v>47</v>
      </c>
      <c r="D12" s="45">
        <f t="shared" si="0"/>
        <v>7</v>
      </c>
      <c r="E12" s="44" t="s">
        <v>68</v>
      </c>
      <c r="F12" s="45">
        <f t="shared" si="1"/>
        <v>9</v>
      </c>
      <c r="G12" s="44" t="s">
        <v>67</v>
      </c>
      <c r="H12" s="45">
        <f t="shared" si="2"/>
        <v>8</v>
      </c>
      <c r="I12" s="44" t="s">
        <v>48</v>
      </c>
      <c r="J12" s="45">
        <f t="shared" si="3"/>
        <v>6</v>
      </c>
      <c r="K12" s="22" t="s">
        <v>66</v>
      </c>
      <c r="L12" s="45">
        <f t="shared" si="8"/>
        <v>4</v>
      </c>
      <c r="M12" s="44" t="s">
        <v>67</v>
      </c>
      <c r="N12" s="45">
        <f t="shared" si="9"/>
        <v>8</v>
      </c>
      <c r="O12" s="43">
        <f t="shared" si="6"/>
        <v>284</v>
      </c>
      <c r="P12" s="46">
        <f t="shared" si="7"/>
        <v>7.1</v>
      </c>
      <c r="Q12" s="43">
        <v>190</v>
      </c>
      <c r="R12" s="43">
        <v>210</v>
      </c>
      <c r="S12" s="47">
        <v>170</v>
      </c>
      <c r="T12" s="47">
        <v>202</v>
      </c>
      <c r="U12" s="47">
        <v>226</v>
      </c>
      <c r="V12" s="47">
        <v>212</v>
      </c>
      <c r="W12" s="57">
        <v>238</v>
      </c>
      <c r="X12" s="78">
        <f t="shared" si="5"/>
        <v>5.4124999999999996</v>
      </c>
    </row>
    <row r="13" spans="1:24" s="2" customFormat="1" ht="24.95" customHeight="1" x14ac:dyDescent="0.25">
      <c r="A13" s="43">
        <v>8</v>
      </c>
      <c r="B13" s="71" t="s">
        <v>15</v>
      </c>
      <c r="C13" s="44" t="s">
        <v>47</v>
      </c>
      <c r="D13" s="45">
        <f t="shared" si="0"/>
        <v>7</v>
      </c>
      <c r="E13" s="44" t="s">
        <v>48</v>
      </c>
      <c r="F13" s="45">
        <f t="shared" si="1"/>
        <v>6</v>
      </c>
      <c r="G13" s="44" t="s">
        <v>68</v>
      </c>
      <c r="H13" s="45">
        <f t="shared" si="2"/>
        <v>9</v>
      </c>
      <c r="I13" s="44" t="s">
        <v>66</v>
      </c>
      <c r="J13" s="45">
        <f t="shared" si="3"/>
        <v>4</v>
      </c>
      <c r="K13" s="22" t="s">
        <v>66</v>
      </c>
      <c r="L13" s="45">
        <f t="shared" si="8"/>
        <v>4</v>
      </c>
      <c r="M13" s="44" t="s">
        <v>48</v>
      </c>
      <c r="N13" s="45">
        <f t="shared" si="9"/>
        <v>6</v>
      </c>
      <c r="O13" s="43">
        <f t="shared" si="6"/>
        <v>252</v>
      </c>
      <c r="P13" s="46">
        <f t="shared" si="7"/>
        <v>6.3</v>
      </c>
      <c r="Q13" s="43">
        <v>179</v>
      </c>
      <c r="R13" s="43">
        <v>214</v>
      </c>
      <c r="S13" s="47">
        <v>196</v>
      </c>
      <c r="T13" s="87">
        <v>172</v>
      </c>
      <c r="U13" s="47">
        <v>216</v>
      </c>
      <c r="V13" s="57">
        <v>150</v>
      </c>
      <c r="W13" s="57">
        <v>182</v>
      </c>
      <c r="X13" s="78">
        <f t="shared" si="5"/>
        <v>4.8781249999999998</v>
      </c>
    </row>
    <row r="14" spans="1:24" s="2" customFormat="1" ht="24.95" customHeight="1" x14ac:dyDescent="0.25">
      <c r="A14" s="43">
        <v>9</v>
      </c>
      <c r="B14" s="94" t="s">
        <v>16</v>
      </c>
      <c r="C14" s="44" t="s">
        <v>47</v>
      </c>
      <c r="D14" s="45">
        <f t="shared" si="0"/>
        <v>7</v>
      </c>
      <c r="E14" s="44" t="s">
        <v>67</v>
      </c>
      <c r="F14" s="45">
        <f t="shared" si="1"/>
        <v>8</v>
      </c>
      <c r="G14" s="44" t="s">
        <v>68</v>
      </c>
      <c r="H14" s="45">
        <f t="shared" si="2"/>
        <v>9</v>
      </c>
      <c r="I14" s="44" t="s">
        <v>48</v>
      </c>
      <c r="J14" s="45">
        <f t="shared" si="3"/>
        <v>6</v>
      </c>
      <c r="K14" s="22" t="s">
        <v>66</v>
      </c>
      <c r="L14" s="45">
        <f t="shared" si="8"/>
        <v>4</v>
      </c>
      <c r="M14" s="44" t="s">
        <v>67</v>
      </c>
      <c r="N14" s="45">
        <f t="shared" si="9"/>
        <v>8</v>
      </c>
      <c r="O14" s="43">
        <f t="shared" si="6"/>
        <v>288</v>
      </c>
      <c r="P14" s="46">
        <f t="shared" si="7"/>
        <v>7.2</v>
      </c>
      <c r="Q14" s="43">
        <v>190</v>
      </c>
      <c r="R14" s="43">
        <v>192</v>
      </c>
      <c r="S14" s="47">
        <v>190</v>
      </c>
      <c r="T14" s="47">
        <v>212</v>
      </c>
      <c r="U14" s="47">
        <v>240</v>
      </c>
      <c r="V14" s="47">
        <v>188</v>
      </c>
      <c r="W14" s="47">
        <v>262</v>
      </c>
      <c r="X14" s="93">
        <f t="shared" si="5"/>
        <v>5.5062499999999996</v>
      </c>
    </row>
    <row r="16" spans="1:24" x14ac:dyDescent="0.25">
      <c r="B16" s="89" t="s">
        <v>159</v>
      </c>
    </row>
    <row r="17" spans="1:24" s="66" customFormat="1" ht="18.75" customHeight="1" x14ac:dyDescent="0.25">
      <c r="A17" s="102"/>
      <c r="B17" s="136" t="s">
        <v>189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02"/>
      <c r="T17" s="102"/>
      <c r="U17" s="102"/>
      <c r="V17" s="102"/>
      <c r="W17" s="102"/>
      <c r="X17" s="102"/>
    </row>
    <row r="18" spans="1:24" s="101" customFormat="1" ht="28.5" customHeight="1" x14ac:dyDescent="0.25">
      <c r="A18" s="98"/>
      <c r="B18" s="130" t="s">
        <v>161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98"/>
      <c r="T18" s="98"/>
      <c r="U18" s="98"/>
      <c r="V18" s="98"/>
      <c r="W18" s="98"/>
      <c r="X18" s="98"/>
    </row>
    <row r="19" spans="1:24" s="101" customFormat="1" ht="28.5" customHeight="1" x14ac:dyDescent="0.25">
      <c r="A19" s="98"/>
      <c r="B19" s="130" t="s">
        <v>162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98"/>
      <c r="T19" s="98"/>
      <c r="U19" s="98"/>
      <c r="V19" s="98"/>
      <c r="W19" s="98"/>
      <c r="X19" s="98"/>
    </row>
    <row r="20" spans="1:24" s="101" customFormat="1" ht="28.5" customHeight="1" x14ac:dyDescent="0.25">
      <c r="A20" s="98"/>
      <c r="B20" s="130" t="s">
        <v>163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98"/>
      <c r="T20" s="98"/>
      <c r="U20" s="98"/>
      <c r="V20" s="98"/>
      <c r="W20" s="98"/>
      <c r="X20" s="98"/>
    </row>
    <row r="21" spans="1:24" s="101" customFormat="1" ht="28.5" customHeight="1" x14ac:dyDescent="0.25">
      <c r="A21" s="98"/>
      <c r="B21" s="130" t="s">
        <v>164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98"/>
      <c r="T21" s="98"/>
      <c r="U21" s="98"/>
      <c r="V21" s="98"/>
      <c r="W21" s="98"/>
      <c r="X21" s="98"/>
    </row>
    <row r="22" spans="1:24" s="101" customFormat="1" ht="28.5" customHeight="1" x14ac:dyDescent="0.25">
      <c r="A22" s="98"/>
      <c r="B22" s="130" t="s">
        <v>165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98"/>
      <c r="T22" s="98"/>
      <c r="U22" s="98"/>
      <c r="V22" s="98"/>
      <c r="W22" s="98"/>
      <c r="X22" s="98"/>
    </row>
    <row r="23" spans="1:24" s="101" customFormat="1" ht="28.5" customHeight="1" x14ac:dyDescent="0.25">
      <c r="A23" s="98"/>
      <c r="B23" s="130" t="s">
        <v>166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98"/>
      <c r="T23" s="98"/>
      <c r="U23" s="98"/>
      <c r="V23" s="98"/>
      <c r="W23" s="98"/>
      <c r="X23" s="98"/>
    </row>
  </sheetData>
  <mergeCells count="24">
    <mergeCell ref="B23:R23"/>
    <mergeCell ref="A1:X1"/>
    <mergeCell ref="A2:X2"/>
    <mergeCell ref="A4:A5"/>
    <mergeCell ref="B4:B5"/>
    <mergeCell ref="C4:D4"/>
    <mergeCell ref="M4:N4"/>
    <mergeCell ref="G5:H5"/>
    <mergeCell ref="M5:N5"/>
    <mergeCell ref="I5:J5"/>
    <mergeCell ref="B21:R21"/>
    <mergeCell ref="B22:R22"/>
    <mergeCell ref="C5:D5"/>
    <mergeCell ref="I4:J4"/>
    <mergeCell ref="E4:F4"/>
    <mergeCell ref="B17:R17"/>
    <mergeCell ref="B19:R19"/>
    <mergeCell ref="B20:R20"/>
    <mergeCell ref="B18:R18"/>
    <mergeCell ref="O4:P4"/>
    <mergeCell ref="K4:L4"/>
    <mergeCell ref="G4:H4"/>
    <mergeCell ref="E5:F5"/>
    <mergeCell ref="K5:L5"/>
  </mergeCells>
  <dataValidations count="1">
    <dataValidation type="textLength" operator="greaterThan" showInputMessage="1" showErrorMessage="1" errorTitle="Grade Point" error="Dont Change." promptTitle="Grade Point" prompt="This is Grade Point obtained" sqref="F6:F14 D6:D14 J6:J14 H6:H14 N6:N14 L6:L14">
      <formula1>10</formula1>
    </dataValidation>
  </dataValidations>
  <pageMargins left="0.7" right="0.7" top="0.75" bottom="0.75" header="0.3" footer="0.3"/>
  <pageSetup paperSize="5" scale="85" orientation="landscape" verticalDpi="0" r:id="rId1"/>
  <headerFooter>
    <oddFooter>&amp;L&amp;"Bookman Old Style,Regular"&amp;16 &amp;"-,Regular"1st Tabulator                                  2nd Tabulator&amp;C&amp;16Asstt. Registrar, Acad&amp;R&amp;16Registrar                                 Dean Academic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3"/>
  <sheetViews>
    <sheetView view="pageBreakPreview" zoomScale="86" zoomScaleNormal="66" zoomScaleSheetLayoutView="86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Y1" sqref="Y1:AI65536"/>
    </sheetView>
  </sheetViews>
  <sheetFormatPr defaultRowHeight="15" x14ac:dyDescent="0.2"/>
  <cols>
    <col min="1" max="1" width="6.140625" style="35" customWidth="1"/>
    <col min="2" max="2" width="17.140625" style="35" customWidth="1"/>
    <col min="3" max="3" width="6.28515625" style="35" customWidth="1"/>
    <col min="4" max="4" width="7.7109375" style="35" customWidth="1"/>
    <col min="5" max="5" width="6.85546875" style="35" customWidth="1"/>
    <col min="6" max="6" width="7.42578125" style="35" customWidth="1"/>
    <col min="7" max="7" width="8.7109375" style="5" customWidth="1"/>
    <col min="8" max="8" width="7" style="35" customWidth="1"/>
    <col min="9" max="9" width="7.85546875" style="35" customWidth="1"/>
    <col min="10" max="10" width="8.85546875" style="35" customWidth="1"/>
    <col min="11" max="11" width="8" style="5" customWidth="1"/>
    <col min="12" max="12" width="8.42578125" style="35" customWidth="1"/>
    <col min="13" max="13" width="6.42578125" style="35" customWidth="1"/>
    <col min="14" max="14" width="7.140625" style="35" customWidth="1"/>
    <col min="15" max="15" width="9" style="35" customWidth="1"/>
    <col min="16" max="16" width="8.42578125" style="35" customWidth="1"/>
    <col min="17" max="17" width="8.28515625" style="35" customWidth="1"/>
    <col min="18" max="18" width="8.42578125" style="35" customWidth="1"/>
    <col min="19" max="19" width="8.5703125" style="35" customWidth="1"/>
    <col min="20" max="21" width="8.28515625" style="35" customWidth="1"/>
    <col min="22" max="22" width="8.42578125" style="35" customWidth="1"/>
    <col min="23" max="23" width="9.7109375" style="35" customWidth="1"/>
    <col min="24" max="24" width="7.7109375" style="35" customWidth="1"/>
    <col min="25" max="16384" width="9.140625" style="35"/>
  </cols>
  <sheetData>
    <row r="1" spans="1:24" x14ac:dyDescent="0.2">
      <c r="A1" s="65"/>
      <c r="B1" s="65" t="s">
        <v>128</v>
      </c>
      <c r="C1" s="65" t="s">
        <v>119</v>
      </c>
      <c r="D1" s="65"/>
      <c r="E1" s="65" t="s">
        <v>120</v>
      </c>
      <c r="F1" s="65"/>
      <c r="G1" s="32" t="s">
        <v>121</v>
      </c>
      <c r="H1" s="65"/>
      <c r="I1" s="65" t="s">
        <v>122</v>
      </c>
      <c r="J1" s="65"/>
      <c r="K1" s="32" t="s">
        <v>123</v>
      </c>
      <c r="L1" s="65"/>
      <c r="M1" s="65" t="s">
        <v>49</v>
      </c>
      <c r="N1" s="65"/>
      <c r="O1" s="65"/>
      <c r="P1" s="65" t="s">
        <v>2</v>
      </c>
      <c r="Q1" s="65"/>
      <c r="R1" s="65"/>
      <c r="S1" s="65"/>
      <c r="T1" s="65"/>
      <c r="U1" s="65"/>
      <c r="V1" s="65"/>
      <c r="W1" s="65"/>
      <c r="X1" s="65" t="s">
        <v>3</v>
      </c>
    </row>
    <row r="2" spans="1:24" x14ac:dyDescent="0.2">
      <c r="A2" s="137" t="s">
        <v>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4" x14ac:dyDescent="0.2">
      <c r="A3" s="137" t="s">
        <v>158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4" spans="1:24" ht="11.25" customHeight="1" x14ac:dyDescent="0.2">
      <c r="A4" s="36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</row>
    <row r="5" spans="1:24" s="41" customFormat="1" ht="40.5" customHeight="1" x14ac:dyDescent="0.2">
      <c r="A5" s="138" t="s">
        <v>0</v>
      </c>
      <c r="B5" s="140" t="s">
        <v>1</v>
      </c>
      <c r="C5" s="142" t="s">
        <v>84</v>
      </c>
      <c r="D5" s="142"/>
      <c r="E5" s="144" t="s">
        <v>86</v>
      </c>
      <c r="F5" s="144"/>
      <c r="G5" s="144" t="s">
        <v>94</v>
      </c>
      <c r="H5" s="144"/>
      <c r="I5" s="144" t="s">
        <v>89</v>
      </c>
      <c r="J5" s="144"/>
      <c r="K5" s="144" t="s">
        <v>60</v>
      </c>
      <c r="L5" s="144"/>
      <c r="M5" s="145" t="s">
        <v>92</v>
      </c>
      <c r="N5" s="146"/>
      <c r="O5" s="145" t="s">
        <v>70</v>
      </c>
      <c r="P5" s="146"/>
      <c r="Q5" s="40" t="s">
        <v>7</v>
      </c>
      <c r="R5" s="40" t="s">
        <v>8</v>
      </c>
      <c r="S5" s="40" t="s">
        <v>5</v>
      </c>
      <c r="T5" s="40" t="s">
        <v>38</v>
      </c>
      <c r="U5" s="40" t="s">
        <v>43</v>
      </c>
      <c r="V5" s="40" t="s">
        <v>55</v>
      </c>
      <c r="W5" s="40" t="s">
        <v>54</v>
      </c>
      <c r="X5" s="49" t="s">
        <v>71</v>
      </c>
    </row>
    <row r="6" spans="1:24" s="41" customFormat="1" ht="39" customHeight="1" x14ac:dyDescent="0.2">
      <c r="A6" s="139"/>
      <c r="B6" s="141"/>
      <c r="C6" s="142" t="s">
        <v>85</v>
      </c>
      <c r="D6" s="142"/>
      <c r="E6" s="144" t="s">
        <v>87</v>
      </c>
      <c r="F6" s="144"/>
      <c r="G6" s="144" t="s">
        <v>88</v>
      </c>
      <c r="H6" s="144"/>
      <c r="I6" s="144" t="s">
        <v>90</v>
      </c>
      <c r="J6" s="144"/>
      <c r="K6" s="144" t="s">
        <v>91</v>
      </c>
      <c r="L6" s="144"/>
      <c r="M6" s="142" t="s">
        <v>93</v>
      </c>
      <c r="N6" s="142"/>
      <c r="O6" s="40" t="s">
        <v>4</v>
      </c>
      <c r="P6" s="40" t="s">
        <v>2</v>
      </c>
      <c r="Q6" s="40" t="s">
        <v>39</v>
      </c>
      <c r="R6" s="40" t="s">
        <v>40</v>
      </c>
      <c r="S6" s="39" t="s">
        <v>50</v>
      </c>
      <c r="T6" s="39" t="s">
        <v>4</v>
      </c>
      <c r="U6" s="40" t="s">
        <v>4</v>
      </c>
      <c r="V6" s="40" t="s">
        <v>4</v>
      </c>
      <c r="W6" s="40" t="s">
        <v>4</v>
      </c>
      <c r="X6" s="40" t="s">
        <v>3</v>
      </c>
    </row>
    <row r="7" spans="1:24" s="8" customFormat="1" ht="27" customHeight="1" x14ac:dyDescent="0.25">
      <c r="A7" s="7">
        <v>1</v>
      </c>
      <c r="B7" s="88" t="s">
        <v>17</v>
      </c>
      <c r="C7" s="3" t="s">
        <v>47</v>
      </c>
      <c r="D7" s="6">
        <f t="shared" ref="D7:D13" si="0">IF(C7="AA",10, IF(C7="AB",9, IF(C7="BB",8, IF(C7="BC",7,IF(C7="CC",6, IF(C7="CD",5, IF(C7="DD",4,IF(C7="F",0))))))))</f>
        <v>7</v>
      </c>
      <c r="E7" s="3" t="s">
        <v>41</v>
      </c>
      <c r="F7" s="6">
        <f t="shared" ref="F7:F13" si="1">IF(E7="AA",10, IF(E7="AB",9, IF(E7="BB",8, IF(E7="BC",7,IF(E7="CC",6, IF(E7="CD",5, IF(E7="DD",4,IF(E7="F",0))))))))</f>
        <v>5</v>
      </c>
      <c r="G7" s="4" t="s">
        <v>41</v>
      </c>
      <c r="H7" s="6">
        <f t="shared" ref="H7:H13" si="2">IF(G7="AA",10, IF(G7="AB",9, IF(G7="BB",8, IF(G7="BC",7,IF(G7="CC",6, IF(G7="CD",5, IF(G7="DD",4,IF(G7="F",0))))))))</f>
        <v>5</v>
      </c>
      <c r="I7" s="3" t="s">
        <v>48</v>
      </c>
      <c r="J7" s="6">
        <f t="shared" ref="J7:J13" si="3">IF(I7="AA",10, IF(I7="AB",9, IF(I7="BB",8, IF(I7="BC",7,IF(I7="CC",6, IF(I7="CD",5, IF(I7="DD",4,IF(I7="F",0))))))))</f>
        <v>6</v>
      </c>
      <c r="K7" s="3" t="s">
        <v>47</v>
      </c>
      <c r="L7" s="6">
        <f t="shared" ref="L7:L13" si="4">IF(K7="AA",10, IF(K7="AB",9, IF(K7="BB",8, IF(K7="BC",7,IF(K7="CC",6, IF(K7="CD",5, IF(K7="DD",4,IF(K7="F",0))))))))</f>
        <v>7</v>
      </c>
      <c r="M7" s="3" t="s">
        <v>67</v>
      </c>
      <c r="N7" s="6">
        <f t="shared" ref="N7:N13" si="5">IF(M7="AA",10, IF(M7="AB",9, IF(M7="BB",8, IF(M7="BC",7,IF(M7="CC",6, IF(M7="CD",5, IF(M7="DD",4,IF(M7="F",0))))))))</f>
        <v>8</v>
      </c>
      <c r="O7" s="7">
        <f t="shared" ref="O7:O13" si="6">(D7*6+F7*6+H7*6+J7*6+L7*6+N7*10)</f>
        <v>260</v>
      </c>
      <c r="P7" s="10">
        <f t="shared" ref="P7:P13" si="7">(O7/40)</f>
        <v>6.5</v>
      </c>
      <c r="Q7" s="7">
        <v>324</v>
      </c>
      <c r="R7" s="68">
        <v>360</v>
      </c>
      <c r="S7" s="11">
        <v>320</v>
      </c>
      <c r="T7" s="12">
        <v>308</v>
      </c>
      <c r="U7" s="12">
        <v>306</v>
      </c>
      <c r="V7" s="12">
        <v>227</v>
      </c>
      <c r="W7" s="12">
        <v>282</v>
      </c>
      <c r="X7" s="95">
        <f t="shared" ref="X7:X13" si="8">(O7+Q7+R7+S7+T7+U7+V7+W7)/(320)</f>
        <v>7.4593749999999996</v>
      </c>
    </row>
    <row r="8" spans="1:24" s="8" customFormat="1" ht="27" customHeight="1" x14ac:dyDescent="0.25">
      <c r="A8" s="7">
        <v>2</v>
      </c>
      <c r="B8" s="72" t="s">
        <v>18</v>
      </c>
      <c r="C8" s="3" t="s">
        <v>41</v>
      </c>
      <c r="D8" s="6">
        <f t="shared" si="0"/>
        <v>5</v>
      </c>
      <c r="E8" s="4" t="s">
        <v>66</v>
      </c>
      <c r="F8" s="6">
        <f t="shared" si="1"/>
        <v>4</v>
      </c>
      <c r="G8" s="3" t="s">
        <v>48</v>
      </c>
      <c r="H8" s="6">
        <f t="shared" si="2"/>
        <v>6</v>
      </c>
      <c r="I8" s="3" t="s">
        <v>48</v>
      </c>
      <c r="J8" s="6">
        <f t="shared" si="3"/>
        <v>6</v>
      </c>
      <c r="K8" s="3" t="s">
        <v>47</v>
      </c>
      <c r="L8" s="6">
        <f t="shared" si="4"/>
        <v>7</v>
      </c>
      <c r="M8" s="3" t="s">
        <v>152</v>
      </c>
      <c r="N8" s="6">
        <f t="shared" si="5"/>
        <v>10</v>
      </c>
      <c r="O8" s="7">
        <f t="shared" si="6"/>
        <v>268</v>
      </c>
      <c r="P8" s="10">
        <f t="shared" si="7"/>
        <v>6.7</v>
      </c>
      <c r="Q8" s="58">
        <v>148</v>
      </c>
      <c r="R8" s="68">
        <v>202</v>
      </c>
      <c r="S8" s="11">
        <v>176</v>
      </c>
      <c r="T8" s="12">
        <v>190</v>
      </c>
      <c r="U8" s="12">
        <v>198</v>
      </c>
      <c r="V8" s="12">
        <v>215</v>
      </c>
      <c r="W8" s="12">
        <v>230</v>
      </c>
      <c r="X8" s="79">
        <f t="shared" si="8"/>
        <v>5.0843749999999996</v>
      </c>
    </row>
    <row r="9" spans="1:24" s="8" customFormat="1" ht="27" customHeight="1" x14ac:dyDescent="0.25">
      <c r="A9" s="7">
        <v>3</v>
      </c>
      <c r="B9" s="88" t="s">
        <v>19</v>
      </c>
      <c r="C9" s="3" t="s">
        <v>47</v>
      </c>
      <c r="D9" s="6">
        <f t="shared" si="0"/>
        <v>7</v>
      </c>
      <c r="E9" s="3" t="s">
        <v>67</v>
      </c>
      <c r="F9" s="6">
        <f t="shared" si="1"/>
        <v>8</v>
      </c>
      <c r="G9" s="4" t="s">
        <v>41</v>
      </c>
      <c r="H9" s="6">
        <f t="shared" si="2"/>
        <v>5</v>
      </c>
      <c r="I9" s="3" t="s">
        <v>66</v>
      </c>
      <c r="J9" s="6">
        <f t="shared" si="3"/>
        <v>4</v>
      </c>
      <c r="K9" s="3" t="s">
        <v>67</v>
      </c>
      <c r="L9" s="6">
        <f t="shared" si="4"/>
        <v>8</v>
      </c>
      <c r="M9" s="3" t="s">
        <v>68</v>
      </c>
      <c r="N9" s="6">
        <f t="shared" si="5"/>
        <v>9</v>
      </c>
      <c r="O9" s="7">
        <f t="shared" si="6"/>
        <v>282</v>
      </c>
      <c r="P9" s="10">
        <f t="shared" si="7"/>
        <v>7.05</v>
      </c>
      <c r="Q9" s="7">
        <v>271</v>
      </c>
      <c r="R9" s="68">
        <v>304</v>
      </c>
      <c r="S9" s="11">
        <v>298</v>
      </c>
      <c r="T9" s="12">
        <v>292</v>
      </c>
      <c r="U9" s="12">
        <v>279</v>
      </c>
      <c r="V9" s="12">
        <v>270</v>
      </c>
      <c r="W9" s="12">
        <v>242</v>
      </c>
      <c r="X9" s="95">
        <f t="shared" si="8"/>
        <v>6.9937500000000004</v>
      </c>
    </row>
    <row r="10" spans="1:24" s="8" customFormat="1" ht="27" customHeight="1" x14ac:dyDescent="0.25">
      <c r="A10" s="7">
        <v>4</v>
      </c>
      <c r="B10" s="72" t="s">
        <v>20</v>
      </c>
      <c r="C10" s="4" t="s">
        <v>66</v>
      </c>
      <c r="D10" s="6">
        <f t="shared" si="0"/>
        <v>4</v>
      </c>
      <c r="E10" s="3" t="s">
        <v>66</v>
      </c>
      <c r="F10" s="6">
        <f t="shared" si="1"/>
        <v>4</v>
      </c>
      <c r="G10" s="3" t="s">
        <v>66</v>
      </c>
      <c r="H10" s="6">
        <f t="shared" si="2"/>
        <v>4</v>
      </c>
      <c r="I10" s="3" t="s">
        <v>66</v>
      </c>
      <c r="J10" s="6">
        <f t="shared" si="3"/>
        <v>4</v>
      </c>
      <c r="K10" s="3" t="s">
        <v>41</v>
      </c>
      <c r="L10" s="6">
        <f t="shared" si="4"/>
        <v>5</v>
      </c>
      <c r="M10" s="3" t="s">
        <v>68</v>
      </c>
      <c r="N10" s="6">
        <f t="shared" si="5"/>
        <v>9</v>
      </c>
      <c r="O10" s="7">
        <f t="shared" si="6"/>
        <v>216</v>
      </c>
      <c r="P10" s="10">
        <f t="shared" si="7"/>
        <v>5.4</v>
      </c>
      <c r="Q10" s="58">
        <v>156</v>
      </c>
      <c r="R10" s="59">
        <v>168</v>
      </c>
      <c r="S10" s="11">
        <v>160</v>
      </c>
      <c r="T10" s="12">
        <v>182</v>
      </c>
      <c r="U10" s="76">
        <v>168</v>
      </c>
      <c r="V10" s="12">
        <v>205</v>
      </c>
      <c r="W10" s="76">
        <v>166</v>
      </c>
      <c r="X10" s="79">
        <f t="shared" si="8"/>
        <v>4.4406249999999998</v>
      </c>
    </row>
    <row r="11" spans="1:24" s="8" customFormat="1" ht="27" customHeight="1" x14ac:dyDescent="0.25">
      <c r="A11" s="7">
        <v>5</v>
      </c>
      <c r="B11" s="88" t="s">
        <v>21</v>
      </c>
      <c r="C11" s="3" t="s">
        <v>47</v>
      </c>
      <c r="D11" s="6">
        <f t="shared" si="0"/>
        <v>7</v>
      </c>
      <c r="E11" s="3" t="s">
        <v>41</v>
      </c>
      <c r="F11" s="6">
        <f t="shared" si="1"/>
        <v>5</v>
      </c>
      <c r="G11" s="4" t="s">
        <v>66</v>
      </c>
      <c r="H11" s="6">
        <f t="shared" si="2"/>
        <v>4</v>
      </c>
      <c r="I11" s="4" t="s">
        <v>41</v>
      </c>
      <c r="J11" s="6">
        <f t="shared" si="3"/>
        <v>5</v>
      </c>
      <c r="K11" s="3" t="s">
        <v>41</v>
      </c>
      <c r="L11" s="6">
        <f t="shared" si="4"/>
        <v>5</v>
      </c>
      <c r="M11" s="3" t="s">
        <v>67</v>
      </c>
      <c r="N11" s="6">
        <f t="shared" si="5"/>
        <v>8</v>
      </c>
      <c r="O11" s="7">
        <f t="shared" si="6"/>
        <v>236</v>
      </c>
      <c r="P11" s="10">
        <f t="shared" si="7"/>
        <v>5.9</v>
      </c>
      <c r="Q11" s="7">
        <v>190</v>
      </c>
      <c r="R11" s="68">
        <v>190</v>
      </c>
      <c r="S11" s="11">
        <v>196</v>
      </c>
      <c r="T11" s="12">
        <v>186</v>
      </c>
      <c r="U11" s="12">
        <v>198</v>
      </c>
      <c r="V11" s="12">
        <v>209</v>
      </c>
      <c r="W11" s="12">
        <v>204</v>
      </c>
      <c r="X11" s="95">
        <f t="shared" si="8"/>
        <v>5.0281250000000002</v>
      </c>
    </row>
    <row r="12" spans="1:24" s="8" customFormat="1" ht="27" customHeight="1" x14ac:dyDescent="0.25">
      <c r="A12" s="7">
        <v>6</v>
      </c>
      <c r="B12" s="72" t="s">
        <v>22</v>
      </c>
      <c r="C12" s="3" t="s">
        <v>41</v>
      </c>
      <c r="D12" s="6">
        <f t="shared" si="0"/>
        <v>5</v>
      </c>
      <c r="E12" s="3" t="s">
        <v>41</v>
      </c>
      <c r="F12" s="6">
        <f t="shared" si="1"/>
        <v>5</v>
      </c>
      <c r="G12" s="4" t="s">
        <v>66</v>
      </c>
      <c r="H12" s="6">
        <f t="shared" si="2"/>
        <v>4</v>
      </c>
      <c r="I12" s="3" t="s">
        <v>41</v>
      </c>
      <c r="J12" s="6">
        <f t="shared" si="3"/>
        <v>5</v>
      </c>
      <c r="K12" s="3" t="s">
        <v>48</v>
      </c>
      <c r="L12" s="6">
        <f t="shared" si="4"/>
        <v>6</v>
      </c>
      <c r="M12" s="3" t="s">
        <v>68</v>
      </c>
      <c r="N12" s="6">
        <f t="shared" si="5"/>
        <v>9</v>
      </c>
      <c r="O12" s="7">
        <f t="shared" si="6"/>
        <v>240</v>
      </c>
      <c r="P12" s="10">
        <f t="shared" si="7"/>
        <v>6</v>
      </c>
      <c r="Q12" s="7">
        <v>209</v>
      </c>
      <c r="R12" s="68">
        <v>194</v>
      </c>
      <c r="S12" s="11">
        <v>164</v>
      </c>
      <c r="T12" s="12">
        <v>212</v>
      </c>
      <c r="U12" s="12">
        <v>217</v>
      </c>
      <c r="V12" s="12">
        <v>215</v>
      </c>
      <c r="W12" s="76">
        <v>166</v>
      </c>
      <c r="X12" s="79">
        <f t="shared" si="8"/>
        <v>5.0531249999999996</v>
      </c>
    </row>
    <row r="13" spans="1:24" s="5" customFormat="1" ht="27" customHeight="1" x14ac:dyDescent="0.2">
      <c r="A13" s="7">
        <v>7</v>
      </c>
      <c r="B13" s="73" t="s">
        <v>23</v>
      </c>
      <c r="C13" s="85" t="s">
        <v>49</v>
      </c>
      <c r="D13" s="6">
        <f t="shared" si="0"/>
        <v>0</v>
      </c>
      <c r="E13" s="3" t="s">
        <v>66</v>
      </c>
      <c r="F13" s="6">
        <f t="shared" si="1"/>
        <v>4</v>
      </c>
      <c r="G13" s="3" t="s">
        <v>41</v>
      </c>
      <c r="H13" s="6">
        <f t="shared" si="2"/>
        <v>5</v>
      </c>
      <c r="I13" s="85" t="s">
        <v>49</v>
      </c>
      <c r="J13" s="6">
        <f t="shared" si="3"/>
        <v>0</v>
      </c>
      <c r="K13" s="85" t="s">
        <v>49</v>
      </c>
      <c r="L13" s="6">
        <f t="shared" si="4"/>
        <v>0</v>
      </c>
      <c r="M13" s="3" t="s">
        <v>47</v>
      </c>
      <c r="N13" s="6">
        <f t="shared" si="5"/>
        <v>7</v>
      </c>
      <c r="O13" s="7">
        <f t="shared" si="6"/>
        <v>124</v>
      </c>
      <c r="P13" s="10">
        <f t="shared" si="7"/>
        <v>3.1</v>
      </c>
      <c r="Q13" s="58">
        <v>67</v>
      </c>
      <c r="R13" s="59">
        <v>94</v>
      </c>
      <c r="S13" s="60">
        <v>72</v>
      </c>
      <c r="T13" s="76">
        <v>136</v>
      </c>
      <c r="U13" s="76">
        <v>122</v>
      </c>
      <c r="V13" s="76">
        <v>109</v>
      </c>
      <c r="W13" s="76">
        <v>108</v>
      </c>
      <c r="X13" s="79">
        <f t="shared" si="8"/>
        <v>2.6</v>
      </c>
    </row>
    <row r="14" spans="1:24" s="30" customFormat="1" ht="28.5" customHeight="1" x14ac:dyDescent="0.25">
      <c r="A14" s="7">
        <v>8</v>
      </c>
      <c r="B14" s="58" t="s">
        <v>63</v>
      </c>
      <c r="C14" s="30" t="s">
        <v>66</v>
      </c>
      <c r="D14" s="6">
        <f>IF(C14="AA",10, IF(C14="AB",9, IF(C14="BB",8, IF(C14="BC",7,IF(C14="CC",6, IF(C14="CD",5, IF(C14="DD",4,IF(C14="F",0))))))))</f>
        <v>4</v>
      </c>
      <c r="E14" s="7" t="s">
        <v>48</v>
      </c>
      <c r="F14" s="6">
        <f>IF(E14="AA",10, IF(E14="AB",9, IF(E14="BB",8, IF(E14="BC",7,IF(E14="CC",6, IF(E14="CD",5, IF(E14="DD",4,IF(E14="F",0))))))))</f>
        <v>6</v>
      </c>
      <c r="G14" s="7" t="s">
        <v>41</v>
      </c>
      <c r="H14" s="6">
        <f>IF(G14="AA",10, IF(G14="AB",9, IF(G14="BB",8, IF(G14="BC",7,IF(G14="CC",6, IF(G14="CD",5, IF(G14="DD",4,IF(G14="F",0))))))))</f>
        <v>5</v>
      </c>
      <c r="I14" s="83" t="s">
        <v>66</v>
      </c>
      <c r="J14" s="6">
        <f>IF(I14="AA",10, IF(I14="AB",9, IF(I14="BB",8, IF(I14="BC",7,IF(I14="CC",6, IF(I14="CD",5, IF(I14="DD",4,IF(I14="F",0))))))))</f>
        <v>4</v>
      </c>
      <c r="K14" s="7" t="s">
        <v>66</v>
      </c>
      <c r="L14" s="6">
        <f>IF(K14="AA",10, IF(K14="AB",9, IF(K14="BB",8, IF(K14="BC",7,IF(K14="CC",6, IF(K14="CD",5, IF(K14="DD",4,IF(K14="F",0))))))))</f>
        <v>4</v>
      </c>
      <c r="M14" s="30" t="s">
        <v>66</v>
      </c>
      <c r="N14" s="6">
        <f>IF(M14="AA",10, IF(M14="AB",9, IF(M14="BB",8, IF(M14="BC",7,IF(M14="CC",6, IF(M14="CD",5, IF(M14="DD",4,IF(M14="F",0))))))))</f>
        <v>4</v>
      </c>
      <c r="O14" s="7">
        <f>(D14*6+F14*6+H14*6+J14*6+L14*6+N14*10)</f>
        <v>178</v>
      </c>
      <c r="P14" s="10">
        <f>(O14/40)</f>
        <v>4.45</v>
      </c>
      <c r="Q14" s="30">
        <v>203</v>
      </c>
      <c r="R14" s="30">
        <v>280</v>
      </c>
      <c r="S14" s="30">
        <v>172</v>
      </c>
      <c r="T14" s="30">
        <v>192</v>
      </c>
      <c r="U14" s="58">
        <v>177</v>
      </c>
      <c r="V14" s="30">
        <v>201</v>
      </c>
      <c r="W14" s="58">
        <v>162</v>
      </c>
      <c r="X14" s="79">
        <f>(O14+Q14+R14+S14+T14+U14+V14+W14)/(320)</f>
        <v>4.890625</v>
      </c>
    </row>
    <row r="15" spans="1:24" ht="20.25" customHeight="1" x14ac:dyDescent="0.2">
      <c r="B15" s="89" t="s">
        <v>159</v>
      </c>
    </row>
    <row r="16" spans="1:24" s="66" customFormat="1" x14ac:dyDescent="0.25">
      <c r="A16" s="102"/>
      <c r="B16" s="136" t="s">
        <v>167</v>
      </c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02"/>
      <c r="T16" s="102"/>
      <c r="U16" s="102"/>
      <c r="V16" s="102"/>
      <c r="W16" s="102"/>
      <c r="X16" s="102"/>
    </row>
    <row r="17" spans="1:24" s="66" customFormat="1" x14ac:dyDescent="0.25">
      <c r="A17" s="102"/>
      <c r="B17" s="136" t="s">
        <v>168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02"/>
      <c r="T17" s="102"/>
      <c r="U17" s="102"/>
      <c r="V17" s="102"/>
      <c r="W17" s="102"/>
      <c r="X17" s="102"/>
    </row>
    <row r="18" spans="1:24" s="66" customFormat="1" x14ac:dyDescent="0.25">
      <c r="A18" s="102"/>
      <c r="B18" s="136" t="s">
        <v>169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02"/>
      <c r="T18" s="102"/>
      <c r="U18" s="102"/>
      <c r="V18" s="102"/>
      <c r="W18" s="102"/>
      <c r="X18" s="102"/>
    </row>
    <row r="19" spans="1:24" s="66" customFormat="1" ht="32.25" customHeight="1" x14ac:dyDescent="0.25">
      <c r="A19" s="102"/>
      <c r="B19" s="148" t="s">
        <v>170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02"/>
      <c r="T19" s="102"/>
      <c r="U19" s="102"/>
      <c r="V19" s="102"/>
      <c r="W19" s="102"/>
      <c r="X19" s="102"/>
    </row>
    <row r="20" spans="1:24" s="66" customFormat="1" ht="18.75" customHeight="1" x14ac:dyDescent="0.25">
      <c r="A20" s="102"/>
      <c r="B20" s="136" t="s">
        <v>187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02"/>
      <c r="T20" s="102"/>
      <c r="U20" s="102"/>
      <c r="V20" s="102"/>
      <c r="W20" s="102"/>
      <c r="X20" s="102"/>
    </row>
    <row r="22" spans="1:24" x14ac:dyDescent="0.2">
      <c r="H22" s="147"/>
      <c r="I22" s="147"/>
      <c r="J22" s="147"/>
      <c r="K22" s="147"/>
      <c r="L22" s="147"/>
      <c r="M22" s="147"/>
      <c r="N22" s="147"/>
    </row>
    <row r="23" spans="1:24" x14ac:dyDescent="0.2">
      <c r="H23" s="147"/>
      <c r="I23" s="147"/>
      <c r="J23" s="147"/>
      <c r="K23" s="147"/>
      <c r="L23" s="147"/>
    </row>
  </sheetData>
  <mergeCells count="25">
    <mergeCell ref="H23:L23"/>
    <mergeCell ref="G6:H6"/>
    <mergeCell ref="K6:L6"/>
    <mergeCell ref="I5:J5"/>
    <mergeCell ref="I6:J6"/>
    <mergeCell ref="B16:R16"/>
    <mergeCell ref="B20:R20"/>
    <mergeCell ref="B17:R17"/>
    <mergeCell ref="B18:R18"/>
    <mergeCell ref="B19:R19"/>
    <mergeCell ref="H22:N22"/>
    <mergeCell ref="E5:F5"/>
    <mergeCell ref="G5:H5"/>
    <mergeCell ref="C6:D6"/>
    <mergeCell ref="E6:F6"/>
    <mergeCell ref="A2:X2"/>
    <mergeCell ref="A3:X3"/>
    <mergeCell ref="A5:A6"/>
    <mergeCell ref="B5:B6"/>
    <mergeCell ref="C5:D5"/>
    <mergeCell ref="B4:X4"/>
    <mergeCell ref="K5:L5"/>
    <mergeCell ref="M5:N5"/>
    <mergeCell ref="M6:N6"/>
    <mergeCell ref="O5:P5"/>
  </mergeCells>
  <dataValidations count="1">
    <dataValidation type="textLength" operator="greaterThan" showInputMessage="1" showErrorMessage="1" errorTitle="Grade Point" error="Dont Change." promptTitle="Grade Point" prompt="This is Grade Point obtained" sqref="D7:D14 H7:H14 N7:N14 J7:J14 L7:L14 F7:F14">
      <formula1>10</formula1>
    </dataValidation>
  </dataValidations>
  <pageMargins left="0.7" right="0.7" top="0.75" bottom="0.75" header="0.3" footer="0.3"/>
  <pageSetup paperSize="5" scale="80" orientation="landscape" verticalDpi="0" r:id="rId1"/>
  <headerFooter>
    <oddFooter>&amp;L&amp;18 1st Tabulator                               2nd Tabulator&amp;C&amp;18Asstt. Registrar, Acad&amp;R&amp;18Registrar                                Dean Academic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X81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:X2"/>
    </sheetView>
  </sheetViews>
  <sheetFormatPr defaultRowHeight="23.1" customHeight="1" x14ac:dyDescent="0.2"/>
  <cols>
    <col min="1" max="1" width="4.5703125" style="5" customWidth="1"/>
    <col min="2" max="2" width="16.140625" style="5" customWidth="1"/>
    <col min="3" max="3" width="7" style="5" customWidth="1"/>
    <col min="4" max="4" width="5.140625" style="5" customWidth="1"/>
    <col min="5" max="5" width="7.42578125" style="5" customWidth="1"/>
    <col min="6" max="6" width="7.28515625" style="5" customWidth="1"/>
    <col min="7" max="7" width="6.7109375" style="5" customWidth="1"/>
    <col min="8" max="8" width="5.7109375" style="5" customWidth="1"/>
    <col min="9" max="9" width="7.28515625" style="5" customWidth="1"/>
    <col min="10" max="10" width="6.7109375" style="5" customWidth="1"/>
    <col min="11" max="11" width="7" style="5" customWidth="1"/>
    <col min="12" max="12" width="6.42578125" style="5" customWidth="1"/>
    <col min="13" max="13" width="6.85546875" style="5" customWidth="1"/>
    <col min="14" max="14" width="6.7109375" style="5" customWidth="1"/>
    <col min="15" max="15" width="8" style="5" customWidth="1"/>
    <col min="16" max="16" width="7.85546875" style="5" customWidth="1"/>
    <col min="17" max="17" width="8.85546875" style="5" customWidth="1"/>
    <col min="18" max="19" width="8.5703125" style="5" customWidth="1"/>
    <col min="20" max="20" width="7.85546875" style="5" customWidth="1"/>
    <col min="21" max="21" width="8" style="5" customWidth="1"/>
    <col min="22" max="22" width="8.5703125" style="5" customWidth="1"/>
    <col min="23" max="23" width="8.85546875" style="5" customWidth="1"/>
    <col min="24" max="24" width="8.140625" style="53" customWidth="1"/>
    <col min="25" max="49" width="9.140625" style="21"/>
    <col min="50" max="16384" width="9.140625" style="5"/>
  </cols>
  <sheetData>
    <row r="1" spans="1:50" ht="23.1" customHeight="1" x14ac:dyDescent="0.2">
      <c r="B1" s="5" t="s">
        <v>131</v>
      </c>
      <c r="C1" s="5" t="s">
        <v>119</v>
      </c>
      <c r="E1" s="5" t="s">
        <v>120</v>
      </c>
      <c r="G1" s="5" t="s">
        <v>121</v>
      </c>
      <c r="I1" s="5" t="s">
        <v>122</v>
      </c>
      <c r="K1" s="5" t="s">
        <v>123</v>
      </c>
      <c r="M1" s="5" t="s">
        <v>49</v>
      </c>
      <c r="P1" s="5" t="s">
        <v>2</v>
      </c>
      <c r="X1" s="53" t="s">
        <v>3</v>
      </c>
    </row>
    <row r="2" spans="1:50" ht="23.1" customHeight="1" x14ac:dyDescent="0.2">
      <c r="A2" s="152" t="s">
        <v>46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</row>
    <row r="3" spans="1:50" ht="23.1" customHeight="1" x14ac:dyDescent="0.2">
      <c r="A3" s="152" t="s">
        <v>157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</row>
    <row r="4" spans="1:50" s="115" customFormat="1" ht="30" customHeight="1" x14ac:dyDescent="0.15">
      <c r="A4" s="153" t="s">
        <v>0</v>
      </c>
      <c r="B4" s="155" t="s">
        <v>1</v>
      </c>
      <c r="C4" s="157" t="s">
        <v>117</v>
      </c>
      <c r="D4" s="158"/>
      <c r="E4" s="159" t="s">
        <v>99</v>
      </c>
      <c r="F4" s="160"/>
      <c r="G4" s="159" t="s">
        <v>101</v>
      </c>
      <c r="H4" s="160"/>
      <c r="I4" s="151" t="s">
        <v>103</v>
      </c>
      <c r="J4" s="151"/>
      <c r="K4" s="151" t="s">
        <v>105</v>
      </c>
      <c r="L4" s="151"/>
      <c r="M4" s="159" t="s">
        <v>98</v>
      </c>
      <c r="N4" s="160"/>
      <c r="O4" s="157" t="s">
        <v>70</v>
      </c>
      <c r="P4" s="158"/>
      <c r="Q4" s="113" t="s">
        <v>7</v>
      </c>
      <c r="R4" s="113" t="s">
        <v>8</v>
      </c>
      <c r="S4" s="113" t="s">
        <v>5</v>
      </c>
      <c r="T4" s="113" t="s">
        <v>38</v>
      </c>
      <c r="U4" s="113" t="s">
        <v>44</v>
      </c>
      <c r="V4" s="110" t="s">
        <v>56</v>
      </c>
      <c r="W4" s="110" t="s">
        <v>69</v>
      </c>
      <c r="X4" s="112" t="s">
        <v>106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</row>
    <row r="5" spans="1:50" s="115" customFormat="1" ht="33" customHeight="1" x14ac:dyDescent="0.15">
      <c r="A5" s="154"/>
      <c r="B5" s="156"/>
      <c r="C5" s="161" t="s">
        <v>96</v>
      </c>
      <c r="D5" s="162"/>
      <c r="E5" s="163" t="s">
        <v>154</v>
      </c>
      <c r="F5" s="164"/>
      <c r="G5" s="163" t="s">
        <v>102</v>
      </c>
      <c r="H5" s="164"/>
      <c r="I5" s="163" t="s">
        <v>104</v>
      </c>
      <c r="J5" s="164"/>
      <c r="K5" s="161" t="s">
        <v>97</v>
      </c>
      <c r="L5" s="162"/>
      <c r="M5" s="161" t="s">
        <v>93</v>
      </c>
      <c r="N5" s="162"/>
      <c r="O5" s="109" t="s">
        <v>50</v>
      </c>
      <c r="P5" s="109" t="s">
        <v>2</v>
      </c>
      <c r="Q5" s="109" t="s">
        <v>52</v>
      </c>
      <c r="R5" s="109" t="s">
        <v>51</v>
      </c>
      <c r="S5" s="109" t="s">
        <v>50</v>
      </c>
      <c r="T5" s="109" t="s">
        <v>50</v>
      </c>
      <c r="U5" s="109" t="s">
        <v>50</v>
      </c>
      <c r="V5" s="117" t="s">
        <v>50</v>
      </c>
      <c r="W5" s="109" t="s">
        <v>50</v>
      </c>
      <c r="X5" s="113" t="s">
        <v>3</v>
      </c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</row>
    <row r="6" spans="1:50" s="31" customFormat="1" ht="23.1" customHeight="1" x14ac:dyDescent="0.25">
      <c r="A6" s="7">
        <v>1</v>
      </c>
      <c r="B6" s="72" t="s">
        <v>24</v>
      </c>
      <c r="C6" s="85" t="s">
        <v>66</v>
      </c>
      <c r="D6" s="6">
        <f t="shared" ref="D6:D11" si="0">IF(C6="AA",10, IF(C6="AB",9, IF(C6="BB",8, IF(C6="BC",7,IF(C6="CC",6, IF(C6="CD",5, IF(C6="DD",4,IF(C6="F",0))))))))</f>
        <v>4</v>
      </c>
      <c r="E6" s="3" t="s">
        <v>66</v>
      </c>
      <c r="F6" s="6">
        <f t="shared" ref="F6:F11" si="1">IF(E6="AA",10, IF(E6="AB",9, IF(E6="BB",8, IF(E6="BC",7,IF(E6="CC",6, IF(E6="CD",5, IF(E6="DD",4,IF(E6="F",0))))))))</f>
        <v>4</v>
      </c>
      <c r="G6" s="3" t="s">
        <v>47</v>
      </c>
      <c r="H6" s="6">
        <f t="shared" ref="H6:H11" si="2">IF(G6="AA",10, IF(G6="AB",9, IF(G6="BB",8, IF(G6="BC",7,IF(G6="CC",6, IF(G6="CD",5, IF(G6="DD",4,IF(G6="F",0))))))))</f>
        <v>7</v>
      </c>
      <c r="I6" s="3" t="s">
        <v>47</v>
      </c>
      <c r="J6" s="6">
        <f t="shared" ref="J6:J11" si="3">IF(I6="AA",10, IF(I6="AB",9, IF(I6="BB",8, IF(I6="BC",7,IF(I6="CC",6, IF(I6="CD",5, IF(I6="DD",4,IF(I6="F",0))))))))</f>
        <v>7</v>
      </c>
      <c r="K6" s="3" t="s">
        <v>66</v>
      </c>
      <c r="L6" s="6">
        <f t="shared" ref="L6:L11" si="4">IF(K6="AA",10, IF(K6="AB",9, IF(K6="BB",8, IF(K6="BC",7,IF(K6="CC",6, IF(K6="CD",5, IF(K6="DD",4,IF(K6="F",0))))))))</f>
        <v>4</v>
      </c>
      <c r="M6" s="3" t="s">
        <v>67</v>
      </c>
      <c r="N6" s="6">
        <f t="shared" ref="N6:N11" si="5">IF(M6="AA",10, IF(M6="AB",9, IF(M6="BB",8, IF(M6="BC",7,IF(M6="CC",6, IF(M6="CD",5, IF(M6="DD",4,IF(M6="F",0))))))))</f>
        <v>8</v>
      </c>
      <c r="O6" s="7">
        <f>(D6*6+F6*6+H6*6+J6*6+L6*6+N6*10)</f>
        <v>236</v>
      </c>
      <c r="P6" s="10">
        <f>(O6/40)</f>
        <v>5.9</v>
      </c>
      <c r="Q6" s="7">
        <v>267</v>
      </c>
      <c r="R6" s="7">
        <v>298</v>
      </c>
      <c r="S6" s="11">
        <v>236</v>
      </c>
      <c r="T6" s="11">
        <v>248</v>
      </c>
      <c r="U6" s="11">
        <v>198</v>
      </c>
      <c r="V6" s="11">
        <v>214</v>
      </c>
      <c r="W6" s="60">
        <v>168</v>
      </c>
      <c r="X6" s="80">
        <f t="shared" ref="X6:X12" si="6">(O6+Q6+R6+S6+T6+U6+V6+W6)/(320)</f>
        <v>5.828125</v>
      </c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55"/>
    </row>
    <row r="7" spans="1:50" s="31" customFormat="1" ht="18.75" customHeight="1" x14ac:dyDescent="0.25">
      <c r="A7" s="7">
        <v>2</v>
      </c>
      <c r="B7" s="72" t="s">
        <v>25</v>
      </c>
      <c r="C7" s="85" t="s">
        <v>49</v>
      </c>
      <c r="D7" s="6">
        <f t="shared" si="0"/>
        <v>0</v>
      </c>
      <c r="E7" s="4" t="s">
        <v>66</v>
      </c>
      <c r="F7" s="6">
        <f t="shared" si="1"/>
        <v>4</v>
      </c>
      <c r="G7" s="3" t="s">
        <v>41</v>
      </c>
      <c r="H7" s="6">
        <f t="shared" si="2"/>
        <v>5</v>
      </c>
      <c r="I7" s="3" t="s">
        <v>48</v>
      </c>
      <c r="J7" s="6">
        <f t="shared" si="3"/>
        <v>6</v>
      </c>
      <c r="K7" s="85" t="s">
        <v>49</v>
      </c>
      <c r="L7" s="6">
        <f t="shared" si="4"/>
        <v>0</v>
      </c>
      <c r="M7" s="3" t="s">
        <v>48</v>
      </c>
      <c r="N7" s="6">
        <f t="shared" si="5"/>
        <v>6</v>
      </c>
      <c r="O7" s="7">
        <f t="shared" ref="O7:O12" si="7">(D7*6+F7*6+H7*6+J7*6+L7*6+N7*10)</f>
        <v>150</v>
      </c>
      <c r="P7" s="10">
        <f t="shared" ref="P7:P12" si="8">(O7/40)</f>
        <v>3.75</v>
      </c>
      <c r="Q7" s="58">
        <v>121</v>
      </c>
      <c r="R7" s="7">
        <v>212</v>
      </c>
      <c r="S7" s="60">
        <v>24</v>
      </c>
      <c r="T7" s="60">
        <v>92</v>
      </c>
      <c r="U7" s="60">
        <v>112</v>
      </c>
      <c r="V7" s="60">
        <v>114</v>
      </c>
      <c r="W7" s="60">
        <v>106</v>
      </c>
      <c r="X7" s="80">
        <f t="shared" si="6"/>
        <v>2.9093749999999998</v>
      </c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55"/>
    </row>
    <row r="8" spans="1:50" s="31" customFormat="1" ht="16.5" customHeight="1" x14ac:dyDescent="0.25">
      <c r="A8" s="7">
        <v>3</v>
      </c>
      <c r="B8" s="72" t="s">
        <v>26</v>
      </c>
      <c r="C8" s="85" t="s">
        <v>49</v>
      </c>
      <c r="D8" s="6">
        <f t="shared" si="0"/>
        <v>0</v>
      </c>
      <c r="E8" s="4" t="s">
        <v>66</v>
      </c>
      <c r="F8" s="6">
        <f t="shared" si="1"/>
        <v>4</v>
      </c>
      <c r="G8" s="3" t="s">
        <v>48</v>
      </c>
      <c r="H8" s="6">
        <f t="shared" si="2"/>
        <v>6</v>
      </c>
      <c r="I8" s="3" t="s">
        <v>41</v>
      </c>
      <c r="J8" s="6">
        <f t="shared" si="3"/>
        <v>5</v>
      </c>
      <c r="K8" s="77" t="s">
        <v>49</v>
      </c>
      <c r="L8" s="6">
        <f t="shared" si="4"/>
        <v>0</v>
      </c>
      <c r="M8" s="3" t="s">
        <v>47</v>
      </c>
      <c r="N8" s="6">
        <f t="shared" si="5"/>
        <v>7</v>
      </c>
      <c r="O8" s="7">
        <f t="shared" si="7"/>
        <v>160</v>
      </c>
      <c r="P8" s="10">
        <f t="shared" si="8"/>
        <v>4</v>
      </c>
      <c r="Q8" s="7">
        <v>181</v>
      </c>
      <c r="R8" s="7">
        <v>218</v>
      </c>
      <c r="S8" s="60">
        <v>110</v>
      </c>
      <c r="T8" s="60">
        <v>74</v>
      </c>
      <c r="U8" s="11">
        <v>172</v>
      </c>
      <c r="V8" s="60">
        <v>148</v>
      </c>
      <c r="W8" s="60">
        <v>142</v>
      </c>
      <c r="X8" s="80">
        <f t="shared" si="6"/>
        <v>3.765625</v>
      </c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55"/>
    </row>
    <row r="9" spans="1:50" s="31" customFormat="1" ht="19.5" customHeight="1" x14ac:dyDescent="0.25">
      <c r="A9" s="7">
        <v>4</v>
      </c>
      <c r="B9" s="72" t="s">
        <v>27</v>
      </c>
      <c r="C9" s="85" t="s">
        <v>66</v>
      </c>
      <c r="D9" s="6">
        <f t="shared" si="0"/>
        <v>4</v>
      </c>
      <c r="E9" s="4" t="s">
        <v>66</v>
      </c>
      <c r="F9" s="6">
        <f t="shared" si="1"/>
        <v>4</v>
      </c>
      <c r="G9" s="3" t="s">
        <v>67</v>
      </c>
      <c r="H9" s="6">
        <f t="shared" si="2"/>
        <v>8</v>
      </c>
      <c r="I9" s="3" t="s">
        <v>48</v>
      </c>
      <c r="J9" s="6">
        <f t="shared" si="3"/>
        <v>6</v>
      </c>
      <c r="K9" s="3" t="s">
        <v>66</v>
      </c>
      <c r="L9" s="6">
        <f t="shared" si="4"/>
        <v>4</v>
      </c>
      <c r="M9" s="3" t="s">
        <v>152</v>
      </c>
      <c r="N9" s="6">
        <f t="shared" si="5"/>
        <v>10</v>
      </c>
      <c r="O9" s="7">
        <f t="shared" si="7"/>
        <v>256</v>
      </c>
      <c r="P9" s="10">
        <f t="shared" si="8"/>
        <v>6.4</v>
      </c>
      <c r="Q9" s="7">
        <v>206</v>
      </c>
      <c r="R9" s="7">
        <v>236</v>
      </c>
      <c r="S9" s="11">
        <v>192</v>
      </c>
      <c r="T9" s="11">
        <v>196</v>
      </c>
      <c r="U9" s="11">
        <v>192</v>
      </c>
      <c r="V9" s="56">
        <v>222</v>
      </c>
      <c r="W9" s="60">
        <v>248</v>
      </c>
      <c r="X9" s="80">
        <f t="shared" si="6"/>
        <v>5.4625000000000004</v>
      </c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55"/>
    </row>
    <row r="10" spans="1:50" s="31" customFormat="1" ht="18" customHeight="1" x14ac:dyDescent="0.25">
      <c r="A10" s="7">
        <v>5</v>
      </c>
      <c r="B10" s="72" t="s">
        <v>28</v>
      </c>
      <c r="C10" s="85" t="s">
        <v>66</v>
      </c>
      <c r="D10" s="6">
        <f t="shared" si="0"/>
        <v>4</v>
      </c>
      <c r="E10" s="4" t="s">
        <v>41</v>
      </c>
      <c r="F10" s="6">
        <f t="shared" si="1"/>
        <v>5</v>
      </c>
      <c r="G10" s="3" t="s">
        <v>47</v>
      </c>
      <c r="H10" s="6">
        <f t="shared" si="2"/>
        <v>7</v>
      </c>
      <c r="I10" s="3" t="s">
        <v>48</v>
      </c>
      <c r="J10" s="6">
        <f t="shared" si="3"/>
        <v>6</v>
      </c>
      <c r="K10" s="3" t="s">
        <v>66</v>
      </c>
      <c r="L10" s="6">
        <f t="shared" si="4"/>
        <v>4</v>
      </c>
      <c r="M10" s="3" t="s">
        <v>68</v>
      </c>
      <c r="N10" s="6">
        <f t="shared" si="5"/>
        <v>9</v>
      </c>
      <c r="O10" s="7">
        <f t="shared" si="7"/>
        <v>246</v>
      </c>
      <c r="P10" s="10">
        <f t="shared" si="8"/>
        <v>6.15</v>
      </c>
      <c r="Q10" s="7">
        <v>210</v>
      </c>
      <c r="R10" s="7">
        <v>226</v>
      </c>
      <c r="S10" s="11">
        <v>186</v>
      </c>
      <c r="T10" s="60">
        <v>146</v>
      </c>
      <c r="U10" s="60">
        <v>108</v>
      </c>
      <c r="V10" s="60">
        <v>132</v>
      </c>
      <c r="W10" s="60">
        <v>204</v>
      </c>
      <c r="X10" s="80">
        <f t="shared" si="6"/>
        <v>4.5562500000000004</v>
      </c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55"/>
    </row>
    <row r="11" spans="1:50" s="31" customFormat="1" ht="20.25" customHeight="1" x14ac:dyDescent="0.25">
      <c r="A11" s="7">
        <v>6</v>
      </c>
      <c r="B11" s="72" t="s">
        <v>29</v>
      </c>
      <c r="C11" s="85" t="s">
        <v>41</v>
      </c>
      <c r="D11" s="6">
        <f t="shared" si="0"/>
        <v>5</v>
      </c>
      <c r="E11" s="3" t="s">
        <v>66</v>
      </c>
      <c r="F11" s="6">
        <f t="shared" si="1"/>
        <v>4</v>
      </c>
      <c r="G11" s="3" t="s">
        <v>67</v>
      </c>
      <c r="H11" s="6">
        <f t="shared" si="2"/>
        <v>8</v>
      </c>
      <c r="I11" s="3" t="s">
        <v>47</v>
      </c>
      <c r="J11" s="6">
        <f t="shared" si="3"/>
        <v>7</v>
      </c>
      <c r="K11" s="3" t="s">
        <v>48</v>
      </c>
      <c r="L11" s="6">
        <f t="shared" si="4"/>
        <v>6</v>
      </c>
      <c r="M11" s="3" t="s">
        <v>67</v>
      </c>
      <c r="N11" s="6">
        <f t="shared" si="5"/>
        <v>8</v>
      </c>
      <c r="O11" s="7">
        <f t="shared" si="7"/>
        <v>260</v>
      </c>
      <c r="P11" s="10">
        <f t="shared" si="8"/>
        <v>6.5</v>
      </c>
      <c r="Q11" s="7">
        <v>229</v>
      </c>
      <c r="R11" s="7">
        <v>272</v>
      </c>
      <c r="S11" s="11">
        <v>220</v>
      </c>
      <c r="T11" s="11">
        <v>204</v>
      </c>
      <c r="U11" s="60">
        <v>158</v>
      </c>
      <c r="V11" s="60">
        <v>106</v>
      </c>
      <c r="W11" s="60">
        <v>172</v>
      </c>
      <c r="X11" s="80">
        <f t="shared" si="6"/>
        <v>5.0656249999999998</v>
      </c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55"/>
    </row>
    <row r="12" spans="1:50" s="31" customFormat="1" ht="17.25" customHeight="1" x14ac:dyDescent="0.25">
      <c r="A12" s="7">
        <v>7</v>
      </c>
      <c r="B12" s="73" t="s">
        <v>30</v>
      </c>
      <c r="C12" s="85" t="s">
        <v>49</v>
      </c>
      <c r="D12" s="6">
        <f>IF(C12="AA",10, IF(C12="AB",9, IF(C12="BB",8, IF(C12="BC",7,IF(C12="CC",6, IF(C12="CD",5, IF(C12="DD",4,IF(C12="F",0))))))))</f>
        <v>0</v>
      </c>
      <c r="E12" s="85" t="s">
        <v>49</v>
      </c>
      <c r="F12" s="6">
        <f>IF(E12="AA",10, IF(E12="AB",9, IF(E12="BB",8, IF(E12="BC",7,IF(E12="CC",6, IF(E12="CD",5, IF(E12="DD",4,IF(E12="F",0))))))))</f>
        <v>0</v>
      </c>
      <c r="G12" s="3" t="s">
        <v>66</v>
      </c>
      <c r="H12" s="6">
        <f>IF(G12="AA",10, IF(G12="AB",9, IF(G12="BB",8, IF(G12="BC",7,IF(G12="CC",6, IF(G12="CD",5, IF(G12="DD",4,IF(G12="F",0))))))))</f>
        <v>4</v>
      </c>
      <c r="I12" s="3" t="s">
        <v>66</v>
      </c>
      <c r="J12" s="6">
        <f>IF(I12="AA",10, IF(I12="AB",9, IF(I12="BB",8, IF(I12="BC",7,IF(I12="CC",6, IF(I12="CD",5, IF(I12="DD",4,IF(I12="F",0))))))))</f>
        <v>4</v>
      </c>
      <c r="K12" s="3" t="s">
        <v>66</v>
      </c>
      <c r="L12" s="6">
        <f>IF(K12="AA",10, IF(K12="AB",9, IF(K12="BB",8, IF(K12="BC",7,IF(K12="CC",6, IF(K12="CD",5, IF(K12="DD",4,IF(K12="F",0))))))))</f>
        <v>4</v>
      </c>
      <c r="M12" s="3" t="s">
        <v>67</v>
      </c>
      <c r="N12" s="6">
        <f>IF(M12="AA",10, IF(M12="AB",9, IF(M12="BB",8, IF(M12="BC",7,IF(M12="CC",6, IF(M12="CD",5, IF(M12="DD",4,IF(M12="F",0))))))))</f>
        <v>8</v>
      </c>
      <c r="O12" s="7">
        <f t="shared" si="7"/>
        <v>152</v>
      </c>
      <c r="P12" s="10">
        <f t="shared" si="8"/>
        <v>3.8</v>
      </c>
      <c r="Q12" s="7">
        <v>202</v>
      </c>
      <c r="R12" s="7">
        <v>232</v>
      </c>
      <c r="S12" s="60">
        <v>124</v>
      </c>
      <c r="T12" s="60">
        <v>164</v>
      </c>
      <c r="U12" s="60">
        <v>94</v>
      </c>
      <c r="V12" s="60">
        <v>148</v>
      </c>
      <c r="W12" s="60">
        <v>120</v>
      </c>
      <c r="X12" s="80">
        <f t="shared" si="6"/>
        <v>3.8624999999999998</v>
      </c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55"/>
    </row>
    <row r="13" spans="1:50" s="7" customFormat="1" ht="24" customHeight="1" x14ac:dyDescent="0.25">
      <c r="A13" s="7">
        <v>8</v>
      </c>
      <c r="B13" s="107" t="s">
        <v>64</v>
      </c>
      <c r="C13" s="7" t="s">
        <v>66</v>
      </c>
      <c r="D13" s="6">
        <f>IF(C13="AA",10, IF(C13="AB",9, IF(C13="BB",8, IF(C13="BC",7,IF(C13="CC",6, IF(C13="CD",5, IF(C13="DD",4,IF(C13="F",0))))))))</f>
        <v>4</v>
      </c>
      <c r="E13" s="7" t="s">
        <v>66</v>
      </c>
      <c r="F13" s="6">
        <f>IF(E13="AA",10, IF(E13="AB",9, IF(E13="BB",8, IF(E13="BC",7,IF(E13="CC",6, IF(E13="CD",5, IF(E13="DD",4,IF(E13="F",0))))))))</f>
        <v>4</v>
      </c>
      <c r="G13" s="7" t="s">
        <v>66</v>
      </c>
      <c r="H13" s="6">
        <f>IF(G13="AA",10, IF(G13="AB",9, IF(G13="BB",8, IF(G13="BC",7,IF(G13="CC",6, IF(G13="CD",5, IF(G13="DD",4,IF(G13="F",0))))))))</f>
        <v>4</v>
      </c>
      <c r="I13" s="7" t="s">
        <v>41</v>
      </c>
      <c r="J13" s="6">
        <f>IF(I13="AA",10, IF(I13="AB",9, IF(I13="BB",8, IF(I13="BC",7,IF(I13="CC",6, IF(I13="CD",5, IF(I13="DD",4,IF(I13="F",0))))))))</f>
        <v>5</v>
      </c>
      <c r="K13" s="7" t="s">
        <v>48</v>
      </c>
      <c r="L13" s="6">
        <f>IF(K13="AA",10, IF(K13="AB",9, IF(K13="BB",8, IF(K13="BC",7,IF(K13="CC",6, IF(K13="CD",5, IF(K13="DD",4,IF(K13="F",0))))))))</f>
        <v>6</v>
      </c>
      <c r="M13" s="7" t="s">
        <v>68</v>
      </c>
      <c r="N13" s="6">
        <f>IF(M13="AA",10, IF(M13="AB",9, IF(M13="BB",8, IF(M13="BC",7,IF(M13="CC",6, IF(M13="CD",5, IF(M13="DD",4,IF(M13="F",0))))))))</f>
        <v>9</v>
      </c>
      <c r="O13" s="7">
        <f>(D13*6+F13*6+H13*6+J13*6+L13*6+N13*10)</f>
        <v>228</v>
      </c>
      <c r="P13" s="10">
        <f>(O13/40)</f>
        <v>5.7</v>
      </c>
      <c r="Q13" s="7">
        <v>227</v>
      </c>
      <c r="R13" s="7">
        <v>254</v>
      </c>
      <c r="S13" s="7">
        <v>180</v>
      </c>
      <c r="T13" s="7">
        <v>220</v>
      </c>
      <c r="U13" s="7">
        <v>198</v>
      </c>
      <c r="V13" s="84">
        <v>202</v>
      </c>
      <c r="W13" s="7">
        <v>224</v>
      </c>
      <c r="X13" s="91">
        <f>(O13+Q13+R13+S13+T13+U13+V13+W13)/(320)</f>
        <v>5.4156250000000004</v>
      </c>
    </row>
    <row r="14" spans="1:50" s="7" customFormat="1" ht="22.5" customHeight="1" x14ac:dyDescent="0.25">
      <c r="A14" s="7">
        <v>9</v>
      </c>
      <c r="B14" s="74" t="s">
        <v>65</v>
      </c>
      <c r="C14" s="7" t="s">
        <v>66</v>
      </c>
      <c r="D14" s="6">
        <f>IF(C14="AA",10, IF(C14="AB",9, IF(C14="BB",8, IF(C14="BC",7,IF(C14="CC",6, IF(C14="CD",5, IF(C14="DD",4,IF(C14="F",0))))))))</f>
        <v>4</v>
      </c>
      <c r="E14" s="7" t="s">
        <v>49</v>
      </c>
      <c r="F14" s="6">
        <f>IF(E14="AA",10, IF(E14="AB",9, IF(E14="BB",8, IF(E14="BC",7,IF(E14="CC",6, IF(E14="CD",5, IF(E14="DD",4,IF(E14="F",0))))))))</f>
        <v>0</v>
      </c>
      <c r="G14" s="7" t="s">
        <v>66</v>
      </c>
      <c r="H14" s="6">
        <f>IF(G14="AA",10, IF(G14="AB",9, IF(G14="BB",8, IF(G14="BC",7,IF(G14="CC",6, IF(G14="CD",5, IF(G14="DD",4,IF(G14="F",0))))))))</f>
        <v>4</v>
      </c>
      <c r="I14" s="83" t="s">
        <v>49</v>
      </c>
      <c r="J14" s="6">
        <f>IF(I14="AA",10, IF(I14="AB",9, IF(I14="BB",8, IF(I14="BC",7,IF(I14="CC",6, IF(I14="CD",5, IF(I14="DD",4,IF(I14="F",0))))))))</f>
        <v>0</v>
      </c>
      <c r="K14" s="7" t="s">
        <v>49</v>
      </c>
      <c r="L14" s="6">
        <f>IF(K14="AA",10, IF(K14="AB",9, IF(K14="BB",8, IF(K14="BC",7,IF(K14="CC",6, IF(K14="CD",5, IF(K14="DD",4,IF(K14="F",0))))))))</f>
        <v>0</v>
      </c>
      <c r="M14" s="7" t="s">
        <v>48</v>
      </c>
      <c r="N14" s="6">
        <f>IF(M14="AA",10, IF(M14="AB",9, IF(M14="BB",8, IF(M14="BC",7,IF(M14="CC",6, IF(M14="CD",5, IF(M14="DD",4,IF(M14="F",0))))))))</f>
        <v>6</v>
      </c>
      <c r="O14" s="7">
        <f>(D14*6+F14*6+H14*6+J14*6+L14*6+N14*10)</f>
        <v>108</v>
      </c>
      <c r="P14" s="10">
        <f>(O14/40)</f>
        <v>2.7</v>
      </c>
      <c r="Q14" s="58">
        <v>124</v>
      </c>
      <c r="R14" s="58">
        <v>152</v>
      </c>
      <c r="S14" s="58">
        <v>156</v>
      </c>
      <c r="T14" s="58">
        <v>122</v>
      </c>
      <c r="U14" s="58">
        <v>140</v>
      </c>
      <c r="V14" s="58">
        <v>130</v>
      </c>
      <c r="W14" s="58">
        <v>186</v>
      </c>
      <c r="X14" s="80">
        <f>(O14+Q14+R14+S14+T14+U14+V14+W14)/(320)</f>
        <v>3.4937499999999999</v>
      </c>
    </row>
    <row r="15" spans="1:50" s="33" customFormat="1" ht="23.1" customHeight="1" x14ac:dyDescent="0.25">
      <c r="A15" s="14"/>
      <c r="B15" s="15"/>
      <c r="C15" s="16"/>
      <c r="D15" s="17"/>
      <c r="E15" s="16"/>
      <c r="F15" s="17"/>
      <c r="G15" s="16"/>
      <c r="H15" s="17"/>
      <c r="I15" s="16"/>
      <c r="J15" s="17"/>
      <c r="K15" s="16"/>
      <c r="L15" s="17"/>
      <c r="M15" s="16"/>
      <c r="N15" s="17"/>
      <c r="O15" s="14"/>
      <c r="P15" s="18"/>
      <c r="Q15" s="14"/>
      <c r="R15" s="14"/>
      <c r="S15" s="19"/>
      <c r="T15" s="19"/>
      <c r="U15" s="19"/>
      <c r="V15" s="19"/>
      <c r="W15" s="19"/>
      <c r="X15" s="54"/>
    </row>
    <row r="16" spans="1:50" s="119" customFormat="1" ht="33.75" customHeight="1" x14ac:dyDescent="0.15">
      <c r="A16" s="153" t="s">
        <v>0</v>
      </c>
      <c r="B16" s="155" t="s">
        <v>1</v>
      </c>
      <c r="C16" s="157" t="s">
        <v>95</v>
      </c>
      <c r="D16" s="158"/>
      <c r="E16" s="159" t="s">
        <v>99</v>
      </c>
      <c r="F16" s="160"/>
      <c r="G16" s="159" t="s">
        <v>101</v>
      </c>
      <c r="H16" s="160"/>
      <c r="I16" s="151" t="s">
        <v>103</v>
      </c>
      <c r="J16" s="151"/>
      <c r="K16" s="151" t="s">
        <v>105</v>
      </c>
      <c r="L16" s="151"/>
      <c r="M16" s="159" t="s">
        <v>98</v>
      </c>
      <c r="N16" s="160"/>
      <c r="O16" s="157" t="s">
        <v>70</v>
      </c>
      <c r="P16" s="158"/>
      <c r="Q16" s="113" t="s">
        <v>7</v>
      </c>
      <c r="R16" s="113" t="s">
        <v>8</v>
      </c>
      <c r="S16" s="113" t="s">
        <v>5</v>
      </c>
      <c r="T16" s="113" t="s">
        <v>38</v>
      </c>
      <c r="U16" s="113" t="s">
        <v>45</v>
      </c>
      <c r="V16" s="110" t="s">
        <v>59</v>
      </c>
      <c r="W16" s="110" t="s">
        <v>69</v>
      </c>
      <c r="X16" s="111" t="s">
        <v>178</v>
      </c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114"/>
      <c r="AU16" s="114"/>
      <c r="AV16" s="114"/>
      <c r="AW16" s="114"/>
      <c r="AX16" s="118"/>
    </row>
    <row r="17" spans="1:49" s="115" customFormat="1" ht="38.25" customHeight="1" x14ac:dyDescent="0.15">
      <c r="A17" s="154"/>
      <c r="B17" s="156"/>
      <c r="C17" s="161" t="s">
        <v>96</v>
      </c>
      <c r="D17" s="162"/>
      <c r="E17" s="163" t="s">
        <v>100</v>
      </c>
      <c r="F17" s="164"/>
      <c r="G17" s="163" t="s">
        <v>102</v>
      </c>
      <c r="H17" s="164"/>
      <c r="I17" s="163" t="s">
        <v>104</v>
      </c>
      <c r="J17" s="164"/>
      <c r="K17" s="161" t="s">
        <v>97</v>
      </c>
      <c r="L17" s="162"/>
      <c r="M17" s="161" t="s">
        <v>93</v>
      </c>
      <c r="N17" s="162"/>
      <c r="O17" s="109" t="s">
        <v>50</v>
      </c>
      <c r="P17" s="109" t="s">
        <v>2</v>
      </c>
      <c r="Q17" s="116" t="s">
        <v>58</v>
      </c>
      <c r="R17" s="116" t="s">
        <v>58</v>
      </c>
      <c r="S17" s="120" t="s">
        <v>57</v>
      </c>
      <c r="T17" s="120" t="s">
        <v>50</v>
      </c>
      <c r="U17" s="116" t="s">
        <v>50</v>
      </c>
      <c r="V17" s="121" t="s">
        <v>50</v>
      </c>
      <c r="W17" s="116" t="s">
        <v>50</v>
      </c>
      <c r="X17" s="110" t="s">
        <v>3</v>
      </c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</row>
    <row r="18" spans="1:49" s="8" customFormat="1" ht="21" customHeight="1" x14ac:dyDescent="0.25">
      <c r="A18" s="3">
        <v>10</v>
      </c>
      <c r="B18" s="108" t="s">
        <v>177</v>
      </c>
      <c r="C18" s="85" t="s">
        <v>41</v>
      </c>
      <c r="D18" s="6">
        <f>IF(C18="AA",10, IF(C18="AB",9, IF(C18="BB",8, IF(C18="BC",7,IF(C18="CC",6, IF(C18="CD",5, IF(C18="DD",4,IF(C18="F",0))))))))</f>
        <v>5</v>
      </c>
      <c r="E18" s="3" t="s">
        <v>41</v>
      </c>
      <c r="F18" s="6">
        <f>IF(E18="AA",10, IF(E18="AB",9, IF(E18="BB",8, IF(E18="BC",7,IF(E18="CC",6, IF(E18="CD",5, IF(E18="DD",4,IF(E18="F",0))))))))</f>
        <v>5</v>
      </c>
      <c r="G18" s="3" t="s">
        <v>47</v>
      </c>
      <c r="H18" s="6">
        <f>IF(G18="AA",10, IF(G18="AB",9, IF(G18="BB",8, IF(G18="BC",7,IF(G18="CC",6, IF(G18="CD",5, IF(G18="DD",4,IF(G18="F",0))))))))</f>
        <v>7</v>
      </c>
      <c r="I18" s="3" t="s">
        <v>47</v>
      </c>
      <c r="J18" s="6">
        <f>IF(I18="AA",10, IF(I18="AB",9, IF(I18="BB",8, IF(I18="BC",7,IF(I18="CC",6, IF(I18="CD",5, IF(I18="DD",4,IF(I18="F",0))))))))</f>
        <v>7</v>
      </c>
      <c r="K18" s="3" t="s">
        <v>66</v>
      </c>
      <c r="L18" s="6">
        <f>IF(K18="AA",10, IF(K18="AB",9, IF(K18="BB",8, IF(K18="BC",7,IF(K18="CC",6, IF(K18="CD",5, IF(K18="DD",4,IF(K18="F",0))))))))</f>
        <v>4</v>
      </c>
      <c r="M18" s="3" t="s">
        <v>67</v>
      </c>
      <c r="N18" s="6">
        <f>IF(M18="AA",10, IF(M18="AB",9, IF(M18="BB",8, IF(M18="BC",7,IF(M18="CC",6, IF(M18="CD",5, IF(M18="DD",4,IF(M18="F",0))))))))</f>
        <v>8</v>
      </c>
      <c r="O18" s="7">
        <f>(D18*6+F18*6+H18*6+J18*6+L18*6+N18*10)</f>
        <v>248</v>
      </c>
      <c r="P18" s="10">
        <f>(O18/40)</f>
        <v>6.2</v>
      </c>
      <c r="Q18" s="3">
        <v>220</v>
      </c>
      <c r="R18" s="68">
        <v>219</v>
      </c>
      <c r="S18" s="7">
        <v>238</v>
      </c>
      <c r="T18" s="7">
        <v>210</v>
      </c>
      <c r="U18" s="82">
        <v>154</v>
      </c>
      <c r="V18" s="7">
        <v>228</v>
      </c>
      <c r="W18" s="58">
        <v>182</v>
      </c>
      <c r="X18" s="80">
        <f>(O18+Q18+R18+S18+T18+U18+V18+W18)/(346)</f>
        <v>4.9104046242774571</v>
      </c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s="8" customFormat="1" ht="14.25" customHeight="1" x14ac:dyDescent="0.25">
      <c r="A19" s="16"/>
      <c r="B19" s="24"/>
      <c r="C19" s="16"/>
      <c r="D19" s="17"/>
      <c r="E19" s="16"/>
      <c r="F19" s="17"/>
      <c r="G19" s="16"/>
      <c r="H19" s="17"/>
      <c r="I19" s="16"/>
      <c r="J19" s="17"/>
      <c r="K19" s="16"/>
      <c r="L19" s="17"/>
      <c r="M19" s="16"/>
      <c r="N19" s="17"/>
      <c r="O19" s="14"/>
      <c r="P19" s="18"/>
      <c r="Q19" s="16"/>
      <c r="R19" s="14"/>
      <c r="S19" s="14"/>
      <c r="T19" s="14"/>
      <c r="U19" s="14"/>
      <c r="V19" s="14"/>
      <c r="W19" s="14"/>
      <c r="X19" s="20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s="123" customFormat="1" ht="15" customHeight="1" x14ac:dyDescent="0.25">
      <c r="A20" s="124" t="s">
        <v>42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</row>
    <row r="21" spans="1:49" ht="10.5" customHeight="1" x14ac:dyDescent="0.2">
      <c r="X21" s="21"/>
    </row>
    <row r="22" spans="1:49" s="125" customFormat="1" ht="14.25" customHeight="1" x14ac:dyDescent="0.2">
      <c r="B22" s="126" t="s">
        <v>159</v>
      </c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</row>
    <row r="23" spans="1:49" s="129" customFormat="1" ht="17.25" customHeight="1" x14ac:dyDescent="0.3">
      <c r="A23" s="128"/>
      <c r="B23" s="150" t="s">
        <v>179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28"/>
      <c r="T23" s="128"/>
      <c r="U23" s="128"/>
      <c r="V23" s="128"/>
      <c r="W23" s="128"/>
      <c r="X23" s="128"/>
    </row>
    <row r="24" spans="1:49" s="129" customFormat="1" ht="16.5" customHeight="1" x14ac:dyDescent="0.3">
      <c r="A24" s="128"/>
      <c r="B24" s="150" t="s">
        <v>180</v>
      </c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28"/>
      <c r="T24" s="128"/>
      <c r="U24" s="128"/>
      <c r="V24" s="128"/>
      <c r="W24" s="128"/>
      <c r="X24" s="128"/>
    </row>
    <row r="25" spans="1:49" s="129" customFormat="1" ht="15" customHeight="1" x14ac:dyDescent="0.3">
      <c r="A25" s="128"/>
      <c r="B25" s="150" t="s">
        <v>181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28"/>
      <c r="T25" s="128"/>
      <c r="U25" s="128"/>
      <c r="V25" s="128"/>
      <c r="W25" s="128"/>
      <c r="X25" s="128"/>
    </row>
    <row r="26" spans="1:49" s="129" customFormat="1" ht="15" customHeight="1" x14ac:dyDescent="0.3">
      <c r="A26" s="128"/>
      <c r="B26" s="150" t="s">
        <v>182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28"/>
      <c r="T26" s="128"/>
      <c r="U26" s="128"/>
      <c r="V26" s="128"/>
      <c r="W26" s="128"/>
      <c r="X26" s="128"/>
    </row>
    <row r="27" spans="1:49" s="129" customFormat="1" ht="12.75" customHeight="1" x14ac:dyDescent="0.3">
      <c r="A27" s="128"/>
      <c r="B27" s="150" t="s">
        <v>183</v>
      </c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28"/>
      <c r="T27" s="128"/>
      <c r="U27" s="128"/>
      <c r="V27" s="128"/>
      <c r="W27" s="128"/>
      <c r="X27" s="128"/>
    </row>
    <row r="28" spans="1:49" s="129" customFormat="1" ht="17.25" customHeight="1" x14ac:dyDescent="0.3">
      <c r="A28" s="128"/>
      <c r="B28" s="150" t="s">
        <v>184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28"/>
      <c r="T28" s="128"/>
      <c r="U28" s="128"/>
      <c r="V28" s="128"/>
      <c r="W28" s="128"/>
      <c r="X28" s="128"/>
    </row>
    <row r="29" spans="1:49" s="129" customFormat="1" ht="17.25" customHeight="1" x14ac:dyDescent="0.3">
      <c r="A29" s="128"/>
      <c r="B29" s="150" t="s">
        <v>185</v>
      </c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28"/>
      <c r="T29" s="128"/>
      <c r="U29" s="128"/>
      <c r="V29" s="128"/>
      <c r="W29" s="128"/>
      <c r="X29" s="128"/>
    </row>
    <row r="30" spans="1:49" s="129" customFormat="1" ht="15.75" customHeight="1" x14ac:dyDescent="0.3">
      <c r="A30" s="128"/>
      <c r="B30" s="150" t="s">
        <v>186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28"/>
      <c r="T30" s="128"/>
      <c r="U30" s="128"/>
      <c r="V30" s="128"/>
      <c r="W30" s="128"/>
      <c r="X30" s="128"/>
    </row>
    <row r="31" spans="1:49" s="66" customFormat="1" ht="12.75" customHeight="1" x14ac:dyDescent="0.3">
      <c r="A31" s="102"/>
      <c r="B31" s="149" t="s">
        <v>188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02"/>
      <c r="U31" s="102"/>
      <c r="V31" s="102"/>
      <c r="W31" s="102"/>
      <c r="X31" s="102"/>
    </row>
    <row r="32" spans="1:49" ht="23.1" customHeight="1" x14ac:dyDescent="0.2">
      <c r="X32" s="21"/>
    </row>
    <row r="33" spans="24:24" ht="23.1" customHeight="1" x14ac:dyDescent="0.2">
      <c r="X33" s="21"/>
    </row>
    <row r="34" spans="24:24" ht="23.1" customHeight="1" x14ac:dyDescent="0.2">
      <c r="X34" s="21"/>
    </row>
    <row r="35" spans="24:24" ht="23.1" customHeight="1" x14ac:dyDescent="0.2">
      <c r="X35" s="21"/>
    </row>
    <row r="36" spans="24:24" ht="23.1" customHeight="1" x14ac:dyDescent="0.2">
      <c r="X36" s="21"/>
    </row>
    <row r="37" spans="24:24" ht="23.1" customHeight="1" x14ac:dyDescent="0.2">
      <c r="X37" s="21"/>
    </row>
    <row r="38" spans="24:24" ht="23.1" customHeight="1" x14ac:dyDescent="0.2">
      <c r="X38" s="21"/>
    </row>
    <row r="39" spans="24:24" ht="23.1" customHeight="1" x14ac:dyDescent="0.2">
      <c r="X39" s="21"/>
    </row>
    <row r="40" spans="24:24" ht="23.1" customHeight="1" x14ac:dyDescent="0.2">
      <c r="X40" s="21"/>
    </row>
    <row r="41" spans="24:24" ht="23.1" customHeight="1" x14ac:dyDescent="0.2">
      <c r="X41" s="21"/>
    </row>
    <row r="42" spans="24:24" ht="23.1" customHeight="1" x14ac:dyDescent="0.2">
      <c r="X42" s="21"/>
    </row>
    <row r="43" spans="24:24" ht="23.1" customHeight="1" x14ac:dyDescent="0.2">
      <c r="X43" s="21"/>
    </row>
    <row r="44" spans="24:24" ht="23.1" customHeight="1" x14ac:dyDescent="0.2">
      <c r="X44" s="21"/>
    </row>
    <row r="45" spans="24:24" ht="23.1" customHeight="1" x14ac:dyDescent="0.2">
      <c r="X45" s="21"/>
    </row>
    <row r="46" spans="24:24" ht="23.1" customHeight="1" x14ac:dyDescent="0.2">
      <c r="X46" s="21"/>
    </row>
    <row r="47" spans="24:24" ht="23.1" customHeight="1" x14ac:dyDescent="0.2">
      <c r="X47" s="21"/>
    </row>
    <row r="48" spans="24:24" ht="23.1" customHeight="1" x14ac:dyDescent="0.2">
      <c r="X48" s="21"/>
    </row>
    <row r="49" spans="24:24" ht="23.1" customHeight="1" x14ac:dyDescent="0.2">
      <c r="X49" s="21"/>
    </row>
    <row r="50" spans="24:24" ht="23.1" customHeight="1" x14ac:dyDescent="0.2">
      <c r="X50" s="21"/>
    </row>
    <row r="51" spans="24:24" ht="23.1" customHeight="1" x14ac:dyDescent="0.2">
      <c r="X51" s="21"/>
    </row>
    <row r="52" spans="24:24" ht="23.1" customHeight="1" x14ac:dyDescent="0.2">
      <c r="X52" s="21"/>
    </row>
    <row r="53" spans="24:24" ht="23.1" customHeight="1" x14ac:dyDescent="0.2">
      <c r="X53" s="21"/>
    </row>
    <row r="54" spans="24:24" ht="23.1" customHeight="1" x14ac:dyDescent="0.2">
      <c r="X54" s="21"/>
    </row>
    <row r="55" spans="24:24" ht="23.1" customHeight="1" x14ac:dyDescent="0.2">
      <c r="X55" s="21"/>
    </row>
    <row r="56" spans="24:24" ht="23.1" customHeight="1" x14ac:dyDescent="0.2">
      <c r="X56" s="21"/>
    </row>
    <row r="57" spans="24:24" ht="23.1" customHeight="1" x14ac:dyDescent="0.2">
      <c r="X57" s="21"/>
    </row>
    <row r="58" spans="24:24" ht="23.1" customHeight="1" x14ac:dyDescent="0.2">
      <c r="X58" s="21"/>
    </row>
    <row r="59" spans="24:24" ht="23.1" customHeight="1" x14ac:dyDescent="0.2">
      <c r="X59" s="21"/>
    </row>
    <row r="60" spans="24:24" ht="23.1" customHeight="1" x14ac:dyDescent="0.2">
      <c r="X60" s="21"/>
    </row>
    <row r="61" spans="24:24" ht="23.1" customHeight="1" x14ac:dyDescent="0.2">
      <c r="X61" s="21"/>
    </row>
    <row r="62" spans="24:24" ht="23.1" customHeight="1" x14ac:dyDescent="0.2">
      <c r="X62" s="21"/>
    </row>
    <row r="63" spans="24:24" ht="23.1" customHeight="1" x14ac:dyDescent="0.2">
      <c r="X63" s="21"/>
    </row>
    <row r="64" spans="24:24" ht="23.1" customHeight="1" x14ac:dyDescent="0.2">
      <c r="X64" s="21"/>
    </row>
    <row r="65" spans="24:24" ht="23.1" customHeight="1" x14ac:dyDescent="0.2">
      <c r="X65" s="21"/>
    </row>
    <row r="66" spans="24:24" ht="23.1" customHeight="1" x14ac:dyDescent="0.2">
      <c r="X66" s="21"/>
    </row>
    <row r="67" spans="24:24" ht="23.1" customHeight="1" x14ac:dyDescent="0.2">
      <c r="X67" s="21"/>
    </row>
    <row r="68" spans="24:24" ht="23.1" customHeight="1" x14ac:dyDescent="0.2">
      <c r="X68" s="21"/>
    </row>
    <row r="69" spans="24:24" ht="23.1" customHeight="1" x14ac:dyDescent="0.2">
      <c r="X69" s="21"/>
    </row>
    <row r="70" spans="24:24" ht="23.1" customHeight="1" x14ac:dyDescent="0.2">
      <c r="X70" s="21"/>
    </row>
    <row r="71" spans="24:24" ht="23.1" customHeight="1" x14ac:dyDescent="0.2">
      <c r="X71" s="21"/>
    </row>
    <row r="72" spans="24:24" ht="23.1" customHeight="1" x14ac:dyDescent="0.2">
      <c r="X72" s="21"/>
    </row>
    <row r="73" spans="24:24" ht="23.1" customHeight="1" x14ac:dyDescent="0.2">
      <c r="X73" s="21"/>
    </row>
    <row r="74" spans="24:24" ht="23.1" customHeight="1" x14ac:dyDescent="0.2">
      <c r="X74" s="21"/>
    </row>
    <row r="75" spans="24:24" ht="23.1" customHeight="1" x14ac:dyDescent="0.2">
      <c r="X75" s="21"/>
    </row>
    <row r="76" spans="24:24" ht="23.1" customHeight="1" x14ac:dyDescent="0.2">
      <c r="X76" s="21"/>
    </row>
    <row r="77" spans="24:24" ht="23.1" customHeight="1" x14ac:dyDescent="0.2">
      <c r="X77" s="21"/>
    </row>
    <row r="78" spans="24:24" ht="23.1" customHeight="1" x14ac:dyDescent="0.2">
      <c r="X78" s="21"/>
    </row>
    <row r="79" spans="24:24" ht="23.1" customHeight="1" x14ac:dyDescent="0.2">
      <c r="X79" s="21"/>
    </row>
    <row r="80" spans="24:24" ht="23.1" customHeight="1" x14ac:dyDescent="0.2">
      <c r="X80" s="21"/>
    </row>
    <row r="81" spans="24:24" ht="23.1" customHeight="1" x14ac:dyDescent="0.2">
      <c r="X81" s="21"/>
    </row>
  </sheetData>
  <mergeCells count="41">
    <mergeCell ref="O16:P16"/>
    <mergeCell ref="C17:D17"/>
    <mergeCell ref="E17:F17"/>
    <mergeCell ref="G17:H17"/>
    <mergeCell ref="I17:J17"/>
    <mergeCell ref="K17:L17"/>
    <mergeCell ref="M17:N17"/>
    <mergeCell ref="M16:N16"/>
    <mergeCell ref="K16:L16"/>
    <mergeCell ref="I16:J16"/>
    <mergeCell ref="M5:N5"/>
    <mergeCell ref="I5:J5"/>
    <mergeCell ref="A16:A17"/>
    <mergeCell ref="B16:B17"/>
    <mergeCell ref="C16:D16"/>
    <mergeCell ref="E16:F16"/>
    <mergeCell ref="G16:H16"/>
    <mergeCell ref="B23:R23"/>
    <mergeCell ref="K4:L4"/>
    <mergeCell ref="A2:X2"/>
    <mergeCell ref="A3:X3"/>
    <mergeCell ref="A4:A5"/>
    <mergeCell ref="B4:B5"/>
    <mergeCell ref="C4:D4"/>
    <mergeCell ref="E4:F4"/>
    <mergeCell ref="G4:H4"/>
    <mergeCell ref="I4:J4"/>
    <mergeCell ref="M4:N4"/>
    <mergeCell ref="O4:P4"/>
    <mergeCell ref="C5:D5"/>
    <mergeCell ref="E5:F5"/>
    <mergeCell ref="G5:H5"/>
    <mergeCell ref="K5:L5"/>
    <mergeCell ref="B31:S31"/>
    <mergeCell ref="B30:R30"/>
    <mergeCell ref="B24:R24"/>
    <mergeCell ref="B25:R25"/>
    <mergeCell ref="B26:R26"/>
    <mergeCell ref="B27:R27"/>
    <mergeCell ref="B28:R28"/>
    <mergeCell ref="B29:R29"/>
  </mergeCells>
  <dataValidations xWindow="453" yWindow="500" count="1">
    <dataValidation type="textLength" operator="greaterThan" showInputMessage="1" showErrorMessage="1" errorTitle="Grade Point" error="Dont Change." promptTitle="Grade Point" prompt="This is Grade Point obtained" sqref="D18:D19 H18:H19 L18:L19 J18:J19 F18:F19 N18:N19 N6:N15 L6:L15 F6:F15 D6:D15 H6:H15 J6:J15">
      <formula1>10</formula1>
    </dataValidation>
  </dataValidations>
  <pageMargins left="0.7" right="0.7" top="0.75" bottom="0.75" header="0.3" footer="0.3"/>
  <pageSetup paperSize="5" scale="85" orientation="landscape" verticalDpi="0" r:id="rId1"/>
  <headerFooter>
    <oddFooter>&amp;L&amp;18 1st Tabulator                      2nd Tabulator&amp;C&amp;18Asstt Registrar, Acad&amp;R&amp;18Registrar                               Dean, Academic</oddFooter>
  </headerFooter>
  <rowBreaks count="1" manualBreakCount="1">
    <brk id="31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E23"/>
  <sheetViews>
    <sheetView view="pageBreakPreview" zoomScale="91" zoomScaleNormal="134" zoomScaleSheetLayoutView="9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:A14"/>
    </sheetView>
  </sheetViews>
  <sheetFormatPr defaultRowHeight="15.75" x14ac:dyDescent="0.25"/>
  <cols>
    <col min="1" max="1" width="4.42578125" style="9" customWidth="1"/>
    <col min="2" max="2" width="15.7109375" style="9" customWidth="1"/>
    <col min="3" max="3" width="6.7109375" style="42" customWidth="1"/>
    <col min="4" max="4" width="6.42578125" style="9" customWidth="1"/>
    <col min="5" max="6" width="6.7109375" style="9" customWidth="1"/>
    <col min="7" max="7" width="7.140625" style="13" customWidth="1"/>
    <col min="8" max="8" width="6.5703125" style="9" customWidth="1"/>
    <col min="9" max="9" width="7.140625" style="13" customWidth="1"/>
    <col min="10" max="10" width="8.42578125" style="9" customWidth="1"/>
    <col min="11" max="11" width="7" style="9" customWidth="1"/>
    <col min="12" max="12" width="6.5703125" style="9" customWidth="1"/>
    <col min="13" max="13" width="6.42578125" style="42" customWidth="1"/>
    <col min="14" max="14" width="7" style="9" customWidth="1"/>
    <col min="15" max="15" width="8.5703125" style="9" customWidth="1"/>
    <col min="16" max="16" width="7.5703125" style="9" customWidth="1"/>
    <col min="17" max="17" width="8.7109375" style="9" customWidth="1"/>
    <col min="18" max="18" width="8.28515625" style="9" customWidth="1"/>
    <col min="19" max="19" width="8.5703125" style="9" customWidth="1"/>
    <col min="20" max="20" width="8.85546875" style="9" customWidth="1"/>
    <col min="21" max="21" width="7.7109375" style="9" customWidth="1"/>
    <col min="22" max="23" width="8.7109375" style="9" customWidth="1"/>
    <col min="24" max="24" width="8.140625" style="9" customWidth="1"/>
    <col min="25" max="25" width="9.7109375" style="25" bestFit="1" customWidth="1"/>
    <col min="26" max="26" width="9" style="25" bestFit="1" customWidth="1"/>
    <col min="27" max="27" width="11" style="25" bestFit="1" customWidth="1"/>
    <col min="28" max="29" width="11.7109375" style="25" bestFit="1" customWidth="1"/>
    <col min="30" max="30" width="12.28515625" style="25" bestFit="1" customWidth="1"/>
    <col min="31" max="31" width="31.42578125" style="25" customWidth="1"/>
    <col min="32" max="16384" width="9.140625" style="25"/>
  </cols>
  <sheetData>
    <row r="1" spans="1:31" s="9" customFormat="1" x14ac:dyDescent="0.25">
      <c r="B1" s="9" t="s">
        <v>131</v>
      </c>
      <c r="C1" s="42" t="s">
        <v>119</v>
      </c>
      <c r="E1" s="9" t="s">
        <v>120</v>
      </c>
      <c r="G1" s="48" t="s">
        <v>121</v>
      </c>
      <c r="I1" s="13" t="s">
        <v>122</v>
      </c>
      <c r="K1" s="9" t="s">
        <v>123</v>
      </c>
      <c r="M1" s="42" t="s">
        <v>49</v>
      </c>
      <c r="P1" s="9" t="s">
        <v>2</v>
      </c>
      <c r="X1" s="9" t="s">
        <v>3</v>
      </c>
      <c r="Y1" s="38" t="s">
        <v>124</v>
      </c>
      <c r="Z1" s="37" t="s">
        <v>125</v>
      </c>
      <c r="AA1" s="37" t="s">
        <v>126</v>
      </c>
      <c r="AB1" s="9" t="s">
        <v>129</v>
      </c>
      <c r="AC1" s="9" t="s">
        <v>130</v>
      </c>
      <c r="AD1" s="9" t="s">
        <v>127</v>
      </c>
      <c r="AE1" s="9" t="s">
        <v>132</v>
      </c>
    </row>
    <row r="2" spans="1:31" ht="18" customHeight="1" x14ac:dyDescent="0.25">
      <c r="A2" s="137" t="s">
        <v>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31" ht="18.75" customHeight="1" x14ac:dyDescent="0.25">
      <c r="A3" s="137" t="s">
        <v>156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r="5" spans="1:31" s="28" customFormat="1" ht="45.75" customHeight="1" x14ac:dyDescent="0.25">
      <c r="A5" s="166" t="s">
        <v>0</v>
      </c>
      <c r="B5" s="168" t="s">
        <v>1</v>
      </c>
      <c r="C5" s="165" t="s">
        <v>109</v>
      </c>
      <c r="D5" s="165"/>
      <c r="E5" s="165" t="s">
        <v>110</v>
      </c>
      <c r="F5" s="165"/>
      <c r="G5" s="170" t="s">
        <v>112</v>
      </c>
      <c r="H5" s="170"/>
      <c r="I5" s="170" t="s">
        <v>113</v>
      </c>
      <c r="J5" s="170"/>
      <c r="K5" s="165" t="s">
        <v>61</v>
      </c>
      <c r="L5" s="165"/>
      <c r="M5" s="165" t="s">
        <v>116</v>
      </c>
      <c r="N5" s="165"/>
      <c r="O5" s="165" t="s">
        <v>70</v>
      </c>
      <c r="P5" s="165"/>
      <c r="Q5" s="23" t="s">
        <v>7</v>
      </c>
      <c r="R5" s="23" t="s">
        <v>8</v>
      </c>
      <c r="S5" s="23" t="s">
        <v>5</v>
      </c>
      <c r="T5" s="23" t="s">
        <v>38</v>
      </c>
      <c r="U5" s="23" t="s">
        <v>43</v>
      </c>
      <c r="V5" s="23" t="s">
        <v>53</v>
      </c>
      <c r="W5" s="23" t="s">
        <v>69</v>
      </c>
      <c r="X5" s="26" t="s">
        <v>108</v>
      </c>
    </row>
    <row r="6" spans="1:31" s="28" customFormat="1" ht="43.5" customHeight="1" x14ac:dyDescent="0.25">
      <c r="A6" s="167"/>
      <c r="B6" s="169"/>
      <c r="C6" s="166" t="s">
        <v>62</v>
      </c>
      <c r="D6" s="166"/>
      <c r="E6" s="168" t="s">
        <v>111</v>
      </c>
      <c r="F6" s="168"/>
      <c r="G6" s="166" t="s">
        <v>153</v>
      </c>
      <c r="H6" s="166"/>
      <c r="I6" s="166" t="s">
        <v>114</v>
      </c>
      <c r="J6" s="166"/>
      <c r="K6" s="166" t="s">
        <v>115</v>
      </c>
      <c r="L6" s="166"/>
      <c r="M6" s="168" t="s">
        <v>107</v>
      </c>
      <c r="N6" s="168"/>
      <c r="O6" s="27" t="s">
        <v>4</v>
      </c>
      <c r="P6" s="27" t="s">
        <v>2</v>
      </c>
      <c r="Q6" s="27" t="s">
        <v>39</v>
      </c>
      <c r="R6" s="27" t="s">
        <v>51</v>
      </c>
      <c r="S6" s="27" t="s">
        <v>50</v>
      </c>
      <c r="T6" s="27" t="s">
        <v>50</v>
      </c>
      <c r="U6" s="27" t="s">
        <v>50</v>
      </c>
      <c r="V6" s="27" t="s">
        <v>4</v>
      </c>
      <c r="W6" s="27" t="s">
        <v>4</v>
      </c>
      <c r="X6" s="29" t="s">
        <v>3</v>
      </c>
    </row>
    <row r="7" spans="1:31" s="33" customFormat="1" ht="30" customHeight="1" x14ac:dyDescent="0.25">
      <c r="A7" s="7">
        <v>1</v>
      </c>
      <c r="B7" s="72" t="s">
        <v>31</v>
      </c>
      <c r="C7" s="58" t="s">
        <v>49</v>
      </c>
      <c r="D7" s="6">
        <f t="shared" ref="D7:F9" si="0">IF(C7="AA",10, IF(C7="AB",9, IF(C7="BB",8, IF(C7="BC",7,IF(C7="CC",6, IF(C7="CD",5, IF(C7="DD",4,IF(C7="F",0))))))))</f>
        <v>0</v>
      </c>
      <c r="E7" s="3" t="s">
        <v>41</v>
      </c>
      <c r="F7" s="6">
        <f t="shared" si="0"/>
        <v>5</v>
      </c>
      <c r="G7" s="3" t="s">
        <v>66</v>
      </c>
      <c r="H7" s="6">
        <f t="shared" ref="H7:H14" si="1">IF(G7="AA",10, IF(G7="AB",9, IF(G7="BB",8, IF(G7="BC",7,IF(G7="CC",6, IF(G7="CD",5, IF(G7="DD",4,IF(G7="F",0))))))))</f>
        <v>4</v>
      </c>
      <c r="I7" s="3" t="s">
        <v>66</v>
      </c>
      <c r="J7" s="6">
        <f t="shared" ref="J7:J14" si="2">IF(I7="AA",10, IF(I7="AB",9, IF(I7="BB",8, IF(I7="BC",7,IF(I7="CC",6, IF(I7="CD",5, IF(I7="DD",4,IF(I7="F",0))))))))</f>
        <v>4</v>
      </c>
      <c r="K7" s="3" t="s">
        <v>47</v>
      </c>
      <c r="L7" s="6">
        <f t="shared" ref="L7:L14" si="3">IF(K7="AA",10, IF(K7="AB",9, IF(K7="BB",8, IF(K7="BC",7,IF(K7="CC",6, IF(K7="CD",5, IF(K7="DD",4,IF(K7="F",0))))))))</f>
        <v>7</v>
      </c>
      <c r="M7" s="3" t="s">
        <v>67</v>
      </c>
      <c r="N7" s="6">
        <f t="shared" ref="N7:N14" si="4">IF(M7="AA",10, IF(M7="AB",9, IF(M7="BB",8, IF(M7="BC",7,IF(M7="CC",6, IF(M7="CD",5, IF(M7="DD",4,IF(M7="F",0))))))))</f>
        <v>8</v>
      </c>
      <c r="O7" s="7">
        <f t="shared" ref="O7:O14" si="5">(D7*6+F7*6+H7*6+J7*6+L7*6+N7*10)</f>
        <v>200</v>
      </c>
      <c r="P7" s="10">
        <f t="shared" ref="P7:P14" si="6">(O7/40)</f>
        <v>5</v>
      </c>
      <c r="Q7" s="7">
        <v>215</v>
      </c>
      <c r="R7" s="7">
        <v>202</v>
      </c>
      <c r="S7" s="11">
        <v>198</v>
      </c>
      <c r="T7" s="11">
        <v>184</v>
      </c>
      <c r="U7" s="11">
        <v>172</v>
      </c>
      <c r="V7" s="69">
        <v>218</v>
      </c>
      <c r="W7" s="60">
        <v>182</v>
      </c>
      <c r="X7" s="81">
        <f t="shared" ref="X7:X14" si="7">(O7+Q7+R7+S7+T7+U7+V7+W7)/320</f>
        <v>4.9093749999999998</v>
      </c>
      <c r="Y7" s="31" t="s">
        <v>143</v>
      </c>
      <c r="Z7" s="31" t="s">
        <v>142</v>
      </c>
      <c r="AA7" s="31" t="s">
        <v>150</v>
      </c>
      <c r="AB7" s="31" t="s">
        <v>144</v>
      </c>
      <c r="AC7" s="31" t="s">
        <v>146</v>
      </c>
      <c r="AD7" s="31" t="s">
        <v>151</v>
      </c>
      <c r="AE7" s="63" t="s">
        <v>133</v>
      </c>
    </row>
    <row r="8" spans="1:31" s="33" customFormat="1" ht="30" customHeight="1" x14ac:dyDescent="0.25">
      <c r="A8" s="7">
        <v>2</v>
      </c>
      <c r="B8" s="72" t="s">
        <v>32</v>
      </c>
      <c r="C8" s="7" t="s">
        <v>66</v>
      </c>
      <c r="D8" s="6">
        <f t="shared" si="0"/>
        <v>4</v>
      </c>
      <c r="E8" s="3" t="s">
        <v>41</v>
      </c>
      <c r="F8" s="6">
        <f t="shared" si="0"/>
        <v>5</v>
      </c>
      <c r="G8" s="3" t="s">
        <v>66</v>
      </c>
      <c r="H8" s="6">
        <f t="shared" si="1"/>
        <v>4</v>
      </c>
      <c r="I8" s="3" t="s">
        <v>41</v>
      </c>
      <c r="J8" s="6">
        <f t="shared" si="2"/>
        <v>5</v>
      </c>
      <c r="K8" s="3" t="s">
        <v>41</v>
      </c>
      <c r="L8" s="6">
        <f t="shared" si="3"/>
        <v>5</v>
      </c>
      <c r="M8" s="3" t="s">
        <v>47</v>
      </c>
      <c r="N8" s="6">
        <f t="shared" si="4"/>
        <v>7</v>
      </c>
      <c r="O8" s="7">
        <f t="shared" si="5"/>
        <v>208</v>
      </c>
      <c r="P8" s="10">
        <f t="shared" si="6"/>
        <v>5.2</v>
      </c>
      <c r="Q8" s="7">
        <v>248</v>
      </c>
      <c r="R8" s="7">
        <v>238</v>
      </c>
      <c r="S8" s="11">
        <v>228</v>
      </c>
      <c r="T8" s="11">
        <v>234</v>
      </c>
      <c r="U8" s="11">
        <v>192</v>
      </c>
      <c r="V8" s="61">
        <v>188</v>
      </c>
      <c r="W8" s="60">
        <v>188</v>
      </c>
      <c r="X8" s="81">
        <f t="shared" si="7"/>
        <v>5.3875000000000002</v>
      </c>
      <c r="Y8" s="31" t="s">
        <v>143</v>
      </c>
      <c r="Z8" s="31" t="s">
        <v>142</v>
      </c>
      <c r="AA8" s="31" t="s">
        <v>150</v>
      </c>
      <c r="AB8" s="31" t="s">
        <v>144</v>
      </c>
      <c r="AC8" s="31" t="s">
        <v>146</v>
      </c>
      <c r="AD8" s="31" t="s">
        <v>151</v>
      </c>
      <c r="AE8" s="63" t="s">
        <v>134</v>
      </c>
    </row>
    <row r="9" spans="1:31" s="33" customFormat="1" ht="30" customHeight="1" x14ac:dyDescent="0.2">
      <c r="A9" s="7">
        <v>3</v>
      </c>
      <c r="B9" s="72" t="s">
        <v>33</v>
      </c>
      <c r="C9" s="58" t="s">
        <v>49</v>
      </c>
      <c r="D9" s="6">
        <f t="shared" si="0"/>
        <v>0</v>
      </c>
      <c r="E9" s="3" t="s">
        <v>48</v>
      </c>
      <c r="F9" s="6">
        <f t="shared" si="0"/>
        <v>6</v>
      </c>
      <c r="G9" s="3" t="s">
        <v>66</v>
      </c>
      <c r="H9" s="6">
        <f t="shared" si="1"/>
        <v>4</v>
      </c>
      <c r="I9" s="3" t="s">
        <v>66</v>
      </c>
      <c r="J9" s="6">
        <f t="shared" si="2"/>
        <v>4</v>
      </c>
      <c r="K9" s="3" t="s">
        <v>48</v>
      </c>
      <c r="L9" s="6">
        <f t="shared" si="3"/>
        <v>6</v>
      </c>
      <c r="M9" s="3" t="s">
        <v>47</v>
      </c>
      <c r="N9" s="6">
        <f t="shared" si="4"/>
        <v>7</v>
      </c>
      <c r="O9" s="7">
        <f t="shared" si="5"/>
        <v>190</v>
      </c>
      <c r="P9" s="10">
        <f t="shared" si="6"/>
        <v>4.75</v>
      </c>
      <c r="Q9" s="7">
        <v>253</v>
      </c>
      <c r="R9" s="7">
        <v>220</v>
      </c>
      <c r="S9" s="60">
        <v>108</v>
      </c>
      <c r="T9" s="11">
        <v>178</v>
      </c>
      <c r="U9" s="60">
        <v>152</v>
      </c>
      <c r="V9" s="61">
        <v>154</v>
      </c>
      <c r="W9" s="60">
        <v>122</v>
      </c>
      <c r="X9" s="81">
        <f t="shared" si="7"/>
        <v>4.3031249999999996</v>
      </c>
      <c r="Y9" s="31" t="s">
        <v>143</v>
      </c>
      <c r="Z9" s="31" t="s">
        <v>142</v>
      </c>
      <c r="AA9" s="32" t="s">
        <v>150</v>
      </c>
      <c r="AB9" s="31" t="s">
        <v>144</v>
      </c>
      <c r="AC9" s="31" t="s">
        <v>146</v>
      </c>
      <c r="AD9" s="31" t="s">
        <v>151</v>
      </c>
      <c r="AE9" s="63" t="s">
        <v>135</v>
      </c>
    </row>
    <row r="10" spans="1:31" s="33" customFormat="1" ht="30" customHeight="1" x14ac:dyDescent="0.25">
      <c r="A10" s="7">
        <v>4</v>
      </c>
      <c r="B10" s="72" t="s">
        <v>34</v>
      </c>
      <c r="C10" s="7" t="s">
        <v>66</v>
      </c>
      <c r="D10" s="6">
        <f>IF(C10="AA",10, IF(C10="AB",9, IF(C10="BB",8, IF(C10="BC",7,IF(C10="CC",6, IF(C10="CD",5, IF(C10="DD",4,IF(C10="F",0))))))))</f>
        <v>4</v>
      </c>
      <c r="E10" s="3" t="s">
        <v>41</v>
      </c>
      <c r="F10" s="6">
        <f>IF(E10="AA",10, IF(E10="AB",9, IF(E10="BB",8, IF(E10="BC",7,IF(E10="CC",6, IF(E10="CD",5, IF(E10="DD",4,IF(E10="F",0))))))))</f>
        <v>5</v>
      </c>
      <c r="G10" s="3" t="s">
        <v>66</v>
      </c>
      <c r="H10" s="6">
        <f t="shared" si="1"/>
        <v>4</v>
      </c>
      <c r="I10" s="3" t="s">
        <v>66</v>
      </c>
      <c r="J10" s="6">
        <f t="shared" si="2"/>
        <v>4</v>
      </c>
      <c r="K10" s="3" t="s">
        <v>48</v>
      </c>
      <c r="L10" s="6">
        <f t="shared" si="3"/>
        <v>6</v>
      </c>
      <c r="M10" s="3" t="s">
        <v>67</v>
      </c>
      <c r="N10" s="6">
        <f t="shared" si="4"/>
        <v>8</v>
      </c>
      <c r="O10" s="7">
        <f t="shared" si="5"/>
        <v>218</v>
      </c>
      <c r="P10" s="10">
        <f t="shared" si="6"/>
        <v>5.45</v>
      </c>
      <c r="Q10" s="7">
        <v>191</v>
      </c>
      <c r="R10" s="7">
        <v>226</v>
      </c>
      <c r="S10" s="11">
        <v>206</v>
      </c>
      <c r="T10" s="11">
        <v>192</v>
      </c>
      <c r="U10" s="11">
        <v>216</v>
      </c>
      <c r="V10" s="61">
        <v>180</v>
      </c>
      <c r="W10" s="60">
        <v>178</v>
      </c>
      <c r="X10" s="81">
        <f t="shared" si="7"/>
        <v>5.0218749999999996</v>
      </c>
      <c r="Y10" s="31" t="s">
        <v>143</v>
      </c>
      <c r="Z10" s="31" t="s">
        <v>142</v>
      </c>
      <c r="AA10" s="31" t="s">
        <v>48</v>
      </c>
      <c r="AB10" s="31" t="s">
        <v>144</v>
      </c>
      <c r="AC10" s="31" t="s">
        <v>146</v>
      </c>
      <c r="AD10" s="31" t="s">
        <v>149</v>
      </c>
      <c r="AE10" s="63" t="s">
        <v>136</v>
      </c>
    </row>
    <row r="11" spans="1:31" s="33" customFormat="1" ht="30" customHeight="1" x14ac:dyDescent="0.25">
      <c r="A11" s="7">
        <v>5</v>
      </c>
      <c r="B11" s="88" t="s">
        <v>35</v>
      </c>
      <c r="C11" s="7" t="s">
        <v>41</v>
      </c>
      <c r="D11" s="6">
        <f>IF(C11="AA",10, IF(C11="AB",9, IF(C11="BB",8, IF(C11="BC",7,IF(C11="CC",6, IF(C11="CD",5, IF(C11="DD",4,IF(C11="F",0))))))))</f>
        <v>5</v>
      </c>
      <c r="E11" s="3" t="s">
        <v>41</v>
      </c>
      <c r="F11" s="6">
        <f>IF(E11="AA",10, IF(E11="AB",9, IF(E11="BB",8, IF(E11="BC",7,IF(E11="CC",6, IF(E11="CD",5, IF(E11="DD",4,IF(E11="F",0))))))))</f>
        <v>5</v>
      </c>
      <c r="G11" s="3" t="s">
        <v>66</v>
      </c>
      <c r="H11" s="6">
        <f t="shared" si="1"/>
        <v>4</v>
      </c>
      <c r="I11" s="3" t="s">
        <v>41</v>
      </c>
      <c r="J11" s="6">
        <f t="shared" si="2"/>
        <v>5</v>
      </c>
      <c r="K11" s="3" t="s">
        <v>41</v>
      </c>
      <c r="L11" s="6">
        <f t="shared" si="3"/>
        <v>5</v>
      </c>
      <c r="M11" s="3" t="s">
        <v>47</v>
      </c>
      <c r="N11" s="6">
        <f t="shared" si="4"/>
        <v>7</v>
      </c>
      <c r="O11" s="7">
        <f t="shared" si="5"/>
        <v>214</v>
      </c>
      <c r="P11" s="10">
        <f t="shared" si="6"/>
        <v>5.35</v>
      </c>
      <c r="Q11" s="7">
        <v>233</v>
      </c>
      <c r="R11" s="7">
        <v>276</v>
      </c>
      <c r="S11" s="11">
        <v>208</v>
      </c>
      <c r="T11" s="11">
        <v>208</v>
      </c>
      <c r="U11" s="11">
        <v>240</v>
      </c>
      <c r="V11" s="69">
        <v>216</v>
      </c>
      <c r="W11" s="11">
        <v>228</v>
      </c>
      <c r="X11" s="86">
        <f t="shared" si="7"/>
        <v>5.6968750000000004</v>
      </c>
      <c r="Y11" s="31" t="s">
        <v>143</v>
      </c>
      <c r="Z11" s="31" t="s">
        <v>142</v>
      </c>
      <c r="AA11" s="31" t="s">
        <v>147</v>
      </c>
      <c r="AB11" s="31" t="s">
        <v>144</v>
      </c>
      <c r="AC11" s="31" t="s">
        <v>146</v>
      </c>
      <c r="AD11" s="31" t="s">
        <v>148</v>
      </c>
      <c r="AE11" s="63" t="s">
        <v>137</v>
      </c>
    </row>
    <row r="12" spans="1:31" s="33" customFormat="1" ht="30" customHeight="1" x14ac:dyDescent="0.2">
      <c r="A12" s="7">
        <v>6</v>
      </c>
      <c r="B12" s="73" t="s">
        <v>36</v>
      </c>
      <c r="C12" s="7" t="s">
        <v>66</v>
      </c>
      <c r="D12" s="6">
        <f>IF(C12="AA",10, IF(C12="AB",9, IF(C12="BB",8, IF(C12="BC",7,IF(C12="CC",6, IF(C12="CD",5, IF(C12="DD",4,IF(C12="F",0))))))))</f>
        <v>4</v>
      </c>
      <c r="E12" s="3" t="s">
        <v>66</v>
      </c>
      <c r="F12" s="6">
        <f>IF(E12="AA",10, IF(E12="AB",9, IF(E12="BB",8, IF(E12="BC",7,IF(E12="CC",6, IF(E12="CD",5, IF(E12="DD",4,IF(E12="F",0))))))))</f>
        <v>4</v>
      </c>
      <c r="G12" s="3" t="s">
        <v>66</v>
      </c>
      <c r="H12" s="6">
        <f t="shared" si="1"/>
        <v>4</v>
      </c>
      <c r="I12" s="3" t="s">
        <v>66</v>
      </c>
      <c r="J12" s="6">
        <f t="shared" si="2"/>
        <v>4</v>
      </c>
      <c r="K12" s="3" t="s">
        <v>66</v>
      </c>
      <c r="L12" s="6">
        <f t="shared" si="3"/>
        <v>4</v>
      </c>
      <c r="M12" s="3" t="s">
        <v>47</v>
      </c>
      <c r="N12" s="6">
        <f t="shared" si="4"/>
        <v>7</v>
      </c>
      <c r="O12" s="7">
        <f t="shared" si="5"/>
        <v>190</v>
      </c>
      <c r="P12" s="10">
        <f t="shared" si="6"/>
        <v>4.75</v>
      </c>
      <c r="Q12" s="7">
        <v>215</v>
      </c>
      <c r="R12" s="7">
        <v>218</v>
      </c>
      <c r="S12" s="11">
        <v>182</v>
      </c>
      <c r="T12" s="11">
        <v>196</v>
      </c>
      <c r="U12" s="11">
        <v>186</v>
      </c>
      <c r="V12" s="69">
        <v>198</v>
      </c>
      <c r="W12" s="60">
        <v>148</v>
      </c>
      <c r="X12" s="81">
        <f t="shared" si="7"/>
        <v>4.7906250000000004</v>
      </c>
      <c r="Y12" s="31" t="s">
        <v>143</v>
      </c>
      <c r="Z12" s="31" t="s">
        <v>142</v>
      </c>
      <c r="AA12" s="32" t="s">
        <v>150</v>
      </c>
      <c r="AB12" s="31" t="s">
        <v>144</v>
      </c>
      <c r="AC12" s="31" t="s">
        <v>146</v>
      </c>
      <c r="AD12" s="31" t="s">
        <v>151</v>
      </c>
      <c r="AE12" s="64" t="s">
        <v>138</v>
      </c>
    </row>
    <row r="13" spans="1:31" s="33" customFormat="1" ht="30" customHeight="1" x14ac:dyDescent="0.2">
      <c r="A13" s="7">
        <v>7</v>
      </c>
      <c r="B13" s="88" t="s">
        <v>37</v>
      </c>
      <c r="C13" s="7" t="s">
        <v>66</v>
      </c>
      <c r="D13" s="6">
        <f>IF(C13="AA",10, IF(C13="AB",9, IF(C13="BB",8, IF(C13="BC",7,IF(C13="CC",6, IF(C13="CD",5, IF(C13="DD",4,IF(C13="F",0))))))))</f>
        <v>4</v>
      </c>
      <c r="E13" s="3" t="s">
        <v>41</v>
      </c>
      <c r="F13" s="6">
        <f>IF(E13="AA",10, IF(E13="AB",9, IF(E13="BB",8, IF(E13="BC",7,IF(E13="CC",6, IF(E13="CD",5, IF(E13="DD",4,IF(E13="F",0))))))))</f>
        <v>5</v>
      </c>
      <c r="G13" s="3" t="s">
        <v>41</v>
      </c>
      <c r="H13" s="6">
        <f t="shared" si="1"/>
        <v>5</v>
      </c>
      <c r="I13" s="3" t="s">
        <v>66</v>
      </c>
      <c r="J13" s="6">
        <f t="shared" si="2"/>
        <v>4</v>
      </c>
      <c r="K13" s="3" t="s">
        <v>41</v>
      </c>
      <c r="L13" s="6">
        <f t="shared" si="3"/>
        <v>5</v>
      </c>
      <c r="M13" s="3" t="s">
        <v>47</v>
      </c>
      <c r="N13" s="6">
        <f t="shared" si="4"/>
        <v>7</v>
      </c>
      <c r="O13" s="7">
        <f t="shared" si="5"/>
        <v>208</v>
      </c>
      <c r="P13" s="10">
        <f t="shared" si="6"/>
        <v>5.2</v>
      </c>
      <c r="Q13" s="7">
        <v>192</v>
      </c>
      <c r="R13" s="7">
        <v>228</v>
      </c>
      <c r="S13" s="11">
        <v>204</v>
      </c>
      <c r="T13" s="11">
        <v>184</v>
      </c>
      <c r="U13" s="11">
        <v>178</v>
      </c>
      <c r="V13" s="70">
        <v>196</v>
      </c>
      <c r="W13" s="11">
        <v>230</v>
      </c>
      <c r="X13" s="86">
        <f t="shared" si="7"/>
        <v>5.0625</v>
      </c>
      <c r="Y13" s="31" t="s">
        <v>143</v>
      </c>
      <c r="Z13" s="31" t="s">
        <v>142</v>
      </c>
      <c r="AA13" s="32" t="s">
        <v>150</v>
      </c>
      <c r="AB13" s="31" t="s">
        <v>144</v>
      </c>
      <c r="AC13" s="31" t="s">
        <v>146</v>
      </c>
      <c r="AD13" s="31" t="s">
        <v>151</v>
      </c>
      <c r="AE13" s="63" t="s">
        <v>139</v>
      </c>
    </row>
    <row r="14" spans="1:31" s="62" customFormat="1" ht="30" customHeight="1" x14ac:dyDescent="0.25">
      <c r="A14" s="7">
        <v>8</v>
      </c>
      <c r="B14" s="75" t="s">
        <v>118</v>
      </c>
      <c r="C14" s="7" t="s">
        <v>66</v>
      </c>
      <c r="D14" s="6">
        <f>IF(C14="AA",10, IF(C14="AB",9, IF(C14="BB",8, IF(C14="BC",7,IF(C14="CC",6, IF(C14="CD",5, IF(C14="DD",4,IF(C14="F",0))))))))</f>
        <v>4</v>
      </c>
      <c r="E14" s="30" t="s">
        <v>41</v>
      </c>
      <c r="F14" s="6">
        <f>IF(E14="AA",10, IF(E14="AB",9, IF(E14="BB",8, IF(E14="BC",7,IF(E14="CC",6, IF(E14="CD",5, IF(E14="DD",4,IF(E14="F",0))))))))</f>
        <v>5</v>
      </c>
      <c r="G14" s="7" t="s">
        <v>66</v>
      </c>
      <c r="H14" s="6">
        <f t="shared" si="1"/>
        <v>4</v>
      </c>
      <c r="I14" s="7" t="s">
        <v>66</v>
      </c>
      <c r="J14" s="6">
        <f t="shared" si="2"/>
        <v>4</v>
      </c>
      <c r="K14" s="30" t="s">
        <v>48</v>
      </c>
      <c r="L14" s="6">
        <f t="shared" si="3"/>
        <v>6</v>
      </c>
      <c r="M14" s="30" t="s">
        <v>47</v>
      </c>
      <c r="N14" s="6">
        <f t="shared" si="4"/>
        <v>7</v>
      </c>
      <c r="O14" s="7">
        <f t="shared" si="5"/>
        <v>208</v>
      </c>
      <c r="P14" s="10">
        <f t="shared" si="6"/>
        <v>5.2</v>
      </c>
      <c r="Q14" s="7">
        <v>231</v>
      </c>
      <c r="R14" s="7">
        <v>232</v>
      </c>
      <c r="S14" s="7">
        <v>220</v>
      </c>
      <c r="T14" s="7">
        <v>198</v>
      </c>
      <c r="U14" s="7">
        <v>192</v>
      </c>
      <c r="V14" s="7">
        <v>210</v>
      </c>
      <c r="W14" s="58">
        <v>124</v>
      </c>
      <c r="X14" s="81">
        <f t="shared" si="7"/>
        <v>5.046875</v>
      </c>
      <c r="Y14" s="31" t="s">
        <v>143</v>
      </c>
      <c r="Z14" s="31" t="s">
        <v>141</v>
      </c>
      <c r="AA14" s="31" t="s">
        <v>48</v>
      </c>
      <c r="AB14" s="31" t="s">
        <v>144</v>
      </c>
      <c r="AC14" s="31" t="s">
        <v>145</v>
      </c>
      <c r="AD14" s="31" t="s">
        <v>149</v>
      </c>
      <c r="AE14" s="63" t="s">
        <v>140</v>
      </c>
    </row>
    <row r="15" spans="1:31" s="62" customFormat="1" ht="30" customHeight="1" x14ac:dyDescent="0.25">
      <c r="A15" s="14"/>
      <c r="B15" s="33"/>
      <c r="C15" s="103"/>
      <c r="D15" s="17"/>
      <c r="E15" s="104"/>
      <c r="F15" s="17"/>
      <c r="G15" s="14"/>
      <c r="H15" s="17"/>
      <c r="I15" s="103"/>
      <c r="J15" s="17"/>
      <c r="K15" s="104"/>
      <c r="L15" s="17"/>
      <c r="M15" s="104"/>
      <c r="N15" s="17"/>
      <c r="O15" s="14"/>
      <c r="P15" s="18"/>
      <c r="Q15" s="14"/>
      <c r="R15" s="14"/>
      <c r="S15" s="14"/>
      <c r="T15" s="14"/>
      <c r="U15" s="14"/>
      <c r="V15" s="14"/>
      <c r="W15" s="14"/>
      <c r="X15" s="20"/>
      <c r="Y15" s="33"/>
      <c r="Z15" s="33"/>
      <c r="AA15" s="33"/>
      <c r="AB15" s="33"/>
      <c r="AC15" s="33"/>
      <c r="AD15" s="33"/>
      <c r="AE15" s="105"/>
    </row>
    <row r="16" spans="1:31" s="62" customFormat="1" ht="17.25" customHeight="1" x14ac:dyDescent="0.25">
      <c r="A16" s="14"/>
      <c r="B16" s="33"/>
      <c r="C16" s="103"/>
      <c r="D16" s="17"/>
      <c r="E16" s="104"/>
      <c r="F16" s="17"/>
      <c r="G16" s="14"/>
      <c r="H16" s="17"/>
      <c r="I16" s="103"/>
      <c r="J16" s="17"/>
      <c r="K16" s="104"/>
      <c r="L16" s="17"/>
      <c r="M16" s="104"/>
      <c r="N16" s="17"/>
      <c r="O16" s="14"/>
      <c r="P16" s="18"/>
      <c r="Q16" s="14"/>
      <c r="R16" s="14"/>
      <c r="S16" s="14"/>
      <c r="T16" s="14"/>
      <c r="U16" s="14"/>
      <c r="V16" s="14"/>
      <c r="W16" s="14"/>
      <c r="X16" s="20"/>
      <c r="Y16" s="33"/>
      <c r="Z16" s="33"/>
      <c r="AA16" s="33"/>
      <c r="AB16" s="33"/>
      <c r="AC16" s="33"/>
      <c r="AD16" s="33"/>
      <c r="AE16" s="105"/>
    </row>
    <row r="17" spans="1:30" x14ac:dyDescent="0.25">
      <c r="B17" s="89" t="s">
        <v>159</v>
      </c>
    </row>
    <row r="18" spans="1:30" s="66" customFormat="1" ht="18.75" customHeight="1" x14ac:dyDescent="0.25">
      <c r="A18" s="102"/>
      <c r="B18" s="136" t="s">
        <v>171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02"/>
      <c r="T18" s="102"/>
      <c r="U18" s="102"/>
      <c r="V18" s="102"/>
      <c r="W18" s="102"/>
      <c r="X18" s="102"/>
      <c r="AA18" s="67"/>
      <c r="AB18" s="67"/>
      <c r="AC18" s="67"/>
      <c r="AD18" s="67"/>
    </row>
    <row r="19" spans="1:30" s="66" customFormat="1" ht="17.25" customHeight="1" x14ac:dyDescent="0.25">
      <c r="A19" s="102"/>
      <c r="B19" s="136" t="s">
        <v>172</v>
      </c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02"/>
      <c r="T19" s="102"/>
      <c r="U19" s="102"/>
      <c r="V19" s="102"/>
      <c r="W19" s="102"/>
      <c r="X19" s="102"/>
      <c r="AA19" s="67"/>
      <c r="AB19" s="67"/>
      <c r="AC19" s="67"/>
      <c r="AD19" s="67"/>
    </row>
    <row r="20" spans="1:30" s="66" customFormat="1" ht="30.75" customHeight="1" x14ac:dyDescent="0.25">
      <c r="A20" s="102"/>
      <c r="B20" s="148" t="s">
        <v>173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02"/>
      <c r="T20" s="102"/>
      <c r="U20" s="102"/>
      <c r="V20" s="102"/>
      <c r="W20" s="102"/>
      <c r="X20" s="102"/>
      <c r="AA20" s="67"/>
      <c r="AB20" s="67"/>
      <c r="AC20" s="67"/>
      <c r="AD20" s="67"/>
    </row>
    <row r="21" spans="1:30" s="99" customFormat="1" ht="30.75" customHeight="1" x14ac:dyDescent="0.25">
      <c r="A21" s="106"/>
      <c r="B21" s="130" t="s">
        <v>174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06"/>
      <c r="T21" s="106"/>
      <c r="U21" s="106"/>
      <c r="V21" s="106"/>
      <c r="W21" s="106"/>
      <c r="X21" s="106"/>
      <c r="AA21" s="100"/>
      <c r="AB21" s="100"/>
      <c r="AC21" s="100"/>
      <c r="AD21" s="100"/>
    </row>
    <row r="22" spans="1:30" s="99" customFormat="1" ht="18" customHeight="1" x14ac:dyDescent="0.25">
      <c r="A22" s="106"/>
      <c r="B22" s="130" t="s">
        <v>175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06"/>
      <c r="T22" s="106"/>
      <c r="U22" s="106"/>
      <c r="V22" s="106"/>
      <c r="W22" s="106"/>
      <c r="X22" s="106"/>
      <c r="AA22" s="100"/>
      <c r="AB22" s="100"/>
      <c r="AC22" s="100"/>
      <c r="AD22" s="100"/>
    </row>
    <row r="23" spans="1:30" s="99" customFormat="1" ht="18" customHeight="1" x14ac:dyDescent="0.25">
      <c r="A23" s="106"/>
      <c r="B23" s="130" t="s">
        <v>176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06"/>
      <c r="T23" s="106"/>
      <c r="U23" s="106"/>
      <c r="V23" s="106"/>
      <c r="W23" s="106"/>
      <c r="X23" s="106"/>
      <c r="AA23" s="100"/>
      <c r="AB23" s="100"/>
      <c r="AC23" s="100"/>
      <c r="AD23" s="100"/>
    </row>
  </sheetData>
  <mergeCells count="23">
    <mergeCell ref="A2:X2"/>
    <mergeCell ref="A3:X3"/>
    <mergeCell ref="A5:A6"/>
    <mergeCell ref="B5:B6"/>
    <mergeCell ref="C5:D5"/>
    <mergeCell ref="M5:N5"/>
    <mergeCell ref="G5:H5"/>
    <mergeCell ref="K5:L5"/>
    <mergeCell ref="E6:F6"/>
    <mergeCell ref="I6:J6"/>
    <mergeCell ref="M6:N6"/>
    <mergeCell ref="C6:D6"/>
    <mergeCell ref="O5:P5"/>
    <mergeCell ref="I5:J5"/>
    <mergeCell ref="G6:H6"/>
    <mergeCell ref="K6:L6"/>
    <mergeCell ref="B22:R22"/>
    <mergeCell ref="B23:R23"/>
    <mergeCell ref="E5:F5"/>
    <mergeCell ref="B18:R18"/>
    <mergeCell ref="B19:R19"/>
    <mergeCell ref="B20:R20"/>
    <mergeCell ref="B21:R21"/>
  </mergeCells>
  <dataValidations count="1">
    <dataValidation type="textLength" operator="greaterThan" showInputMessage="1" showErrorMessage="1" errorTitle="Grade Point" error="Dont Change." promptTitle="Grade Point" prompt="This is Grade Point obtained" sqref="F7:F16 D7:D16 H7:H16 J7:J16 L7:L16 N7:N16">
      <formula1>10</formula1>
    </dataValidation>
  </dataValidations>
  <pageMargins left="0.7" right="0.7" top="0.75" bottom="0.75" header="0.3" footer="0.3"/>
  <pageSetup paperSize="5" scale="85" orientation="landscape" verticalDpi="0" r:id="rId1"/>
  <headerFooter>
    <oddFooter>&amp;L&amp;17 1st Tabulator                            2nd Tabululator&amp;C&amp;17Asstt Registrar     &amp;R&amp;17Registrar                                                  Dean, Academic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CE</vt:lpstr>
      <vt:lpstr>ME</vt:lpstr>
      <vt:lpstr>EE</vt:lpstr>
      <vt:lpstr>CSE</vt:lpstr>
      <vt:lpstr>CE!Print_Area</vt:lpstr>
      <vt:lpstr>CSE!Print_Area</vt:lpstr>
      <vt:lpstr>EE!Print_Area</vt:lpstr>
      <vt:lpstr>ME!Print_Area</vt:lpstr>
      <vt:lpstr>CE!Print_Titles</vt:lpstr>
      <vt:lpstr>CSE!Print_Titles</vt:lpstr>
      <vt:lpstr>EE!Print_Titles</vt:lpstr>
      <vt:lpstr>ME!Print_Titles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Acde</dc:creator>
  <cp:lastModifiedBy>SA_CCC</cp:lastModifiedBy>
  <cp:lastPrinted>2017-07-13T04:08:56Z</cp:lastPrinted>
  <dcterms:created xsi:type="dcterms:W3CDTF">2013-05-22T10:09:13Z</dcterms:created>
  <dcterms:modified xsi:type="dcterms:W3CDTF">2017-07-13T08:03:39Z</dcterms:modified>
</cp:coreProperties>
</file>