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esktop\4th sem PG  Result 2018\"/>
    </mc:Choice>
  </mc:AlternateContent>
  <bookViews>
    <workbookView xWindow="120" yWindow="45" windowWidth="18975" windowHeight="11010"/>
  </bookViews>
  <sheets>
    <sheet name="4TH SEM MICRO 16 B" sheetId="1" r:id="rId1"/>
    <sheet name="CSPE 4 SEM " sheetId="2" r:id="rId2"/>
  </sheets>
  <definedNames>
    <definedName name="_xlnm.Print_Area" localSheetId="0">'4TH SEM MICRO 16 B'!$A$1:$O$17</definedName>
    <definedName name="_xlnm.Print_Area" localSheetId="1">'CSPE 4 SEM '!$A$2:$O$23</definedName>
  </definedNames>
  <calcPr calcId="152511"/>
</workbook>
</file>

<file path=xl/calcChain.xml><?xml version="1.0" encoding="utf-8"?>
<calcChain xmlns="http://schemas.openxmlformats.org/spreadsheetml/2006/main">
  <c r="O7" i="1" l="1"/>
  <c r="D13" i="2" l="1"/>
  <c r="F13" i="2" s="1"/>
  <c r="N13" i="2" s="1"/>
  <c r="G13" i="2" l="1"/>
  <c r="O13" i="2"/>
  <c r="D11" i="2"/>
  <c r="F11" i="2" s="1"/>
  <c r="N11" i="2" s="1"/>
  <c r="D12" i="2"/>
  <c r="F12" i="2" s="1"/>
  <c r="N12" i="2" s="1"/>
  <c r="O12" i="2" l="1"/>
  <c r="G12" i="2"/>
  <c r="O11" i="2"/>
  <c r="G11" i="2"/>
  <c r="D8" i="2"/>
  <c r="F8" i="2" s="1"/>
  <c r="N8" i="2" s="1"/>
  <c r="D9" i="2"/>
  <c r="F9" i="2" s="1"/>
  <c r="N9" i="2" s="1"/>
  <c r="D10" i="2"/>
  <c r="F10" i="2" s="1"/>
  <c r="N10" i="2" s="1"/>
  <c r="D14" i="2"/>
  <c r="F14" i="2" s="1"/>
  <c r="N14" i="2" s="1"/>
  <c r="G10" i="2" l="1"/>
  <c r="O10" i="2"/>
  <c r="G14" i="2"/>
  <c r="G9" i="2"/>
  <c r="O9" i="2"/>
  <c r="G8" i="2"/>
  <c r="O8" i="2" l="1"/>
  <c r="O14" i="2"/>
  <c r="D11" i="1" l="1"/>
  <c r="F11" i="1" s="1"/>
  <c r="N11" i="1" s="1"/>
  <c r="D10" i="1"/>
  <c r="F10" i="1" s="1"/>
  <c r="N10" i="1" s="1"/>
  <c r="D9" i="1"/>
  <c r="F9" i="1" s="1"/>
  <c r="N9" i="1" s="1"/>
  <c r="D8" i="1"/>
  <c r="F8" i="1" s="1"/>
  <c r="N8" i="1" s="1"/>
  <c r="D7" i="1"/>
  <c r="F7" i="1" s="1"/>
  <c r="N7" i="1" s="1"/>
  <c r="G8" i="1" l="1"/>
  <c r="G9" i="1"/>
  <c r="G10" i="1"/>
  <c r="G11" i="1"/>
  <c r="G7" i="1"/>
  <c r="O8" i="1" l="1"/>
  <c r="O11" i="1"/>
  <c r="O10" i="1"/>
  <c r="O9" i="1"/>
</calcChain>
</file>

<file path=xl/sharedStrings.xml><?xml version="1.0" encoding="utf-8"?>
<sst xmlns="http://schemas.openxmlformats.org/spreadsheetml/2006/main" count="90" uniqueCount="51">
  <si>
    <t>SL. No.</t>
  </si>
  <si>
    <t>Registration no.</t>
  </si>
  <si>
    <t>CPI</t>
  </si>
  <si>
    <t>Credit</t>
  </si>
  <si>
    <t>1st Tabulator</t>
  </si>
  <si>
    <t xml:space="preserve"> </t>
  </si>
  <si>
    <t>TCP</t>
  </si>
  <si>
    <t xml:space="preserve"> Microelectronics &amp; VLSI Design.</t>
  </si>
  <si>
    <t>CPI Below 6.00</t>
  </si>
  <si>
    <t>TGP</t>
  </si>
  <si>
    <t>Registration No.</t>
  </si>
  <si>
    <t>Dean, Academic</t>
  </si>
  <si>
    <t>EC-599</t>
  </si>
  <si>
    <t>PROJECT</t>
  </si>
  <si>
    <t>2nd Tabulator</t>
  </si>
  <si>
    <t>Asstt. Registrar,Acad</t>
  </si>
  <si>
    <t>Registrar</t>
  </si>
  <si>
    <t xml:space="preserve">Regn </t>
  </si>
  <si>
    <t>A</t>
  </si>
  <si>
    <t>SPI</t>
  </si>
  <si>
    <t>16-24-202</t>
  </si>
  <si>
    <t>16-24-203</t>
  </si>
  <si>
    <t>16-24-204</t>
  </si>
  <si>
    <t>16-24-205</t>
  </si>
  <si>
    <t>16-24-206</t>
  </si>
  <si>
    <t>16-24-208</t>
  </si>
  <si>
    <t>16-24-103</t>
  </si>
  <si>
    <t>16-24-104</t>
  </si>
  <si>
    <t>16-24-105</t>
  </si>
  <si>
    <t>16-24-106</t>
  </si>
  <si>
    <t>16-24-108</t>
  </si>
  <si>
    <t>16-24-209</t>
  </si>
  <si>
    <t>PROJECT PHASE-1I</t>
  </si>
  <si>
    <t xml:space="preserve">              NATIONAL INSTITUTE OF TECHNOLOGY SILCHAR</t>
  </si>
  <si>
    <t>Dean, Acad</t>
  </si>
  <si>
    <t xml:space="preserve">                    Asstt. Registrar,Acad</t>
  </si>
  <si>
    <t>1ST SEM</t>
  </si>
  <si>
    <t>2ND SEM</t>
  </si>
  <si>
    <t>3RD SEM</t>
  </si>
  <si>
    <t>4TH SEM</t>
  </si>
  <si>
    <t>30+30+20+20=100</t>
  </si>
  <si>
    <t>28+32+18+18=96</t>
  </si>
  <si>
    <r>
      <rPr>
        <b/>
        <sz val="24"/>
        <rFont val="Arial"/>
        <family val="2"/>
      </rPr>
      <t>SP</t>
    </r>
    <r>
      <rPr>
        <b/>
        <sz val="20"/>
        <rFont val="Arial"/>
        <family val="2"/>
      </rPr>
      <t>I                4TH</t>
    </r>
  </si>
  <si>
    <r>
      <t xml:space="preserve">         </t>
    </r>
    <r>
      <rPr>
        <b/>
        <sz val="14"/>
        <rFont val="Wide Latin"/>
        <family val="1"/>
      </rPr>
      <t xml:space="preserve">COMMUNICATION &amp; SIGNAL PROCESSING ENGG.       </t>
    </r>
    <r>
      <rPr>
        <b/>
        <sz val="18"/>
        <rFont val="Wide Latin"/>
        <family val="1"/>
      </rPr>
      <t xml:space="preserve">                                                                                     </t>
    </r>
  </si>
  <si>
    <t>NATIONAL INSTITUTE OF TECHNOLOGY,SILCHAR</t>
  </si>
  <si>
    <t>AB</t>
  </si>
  <si>
    <t>BB</t>
  </si>
  <si>
    <t>AA</t>
  </si>
  <si>
    <t xml:space="preserve">SPI/ 4TH </t>
  </si>
  <si>
    <t xml:space="preserve">   (PROVISIONL ) 4TH  SEM M. TECH  ELECTRONICS &amp; COMMUNICATION ENGG. TABULATION SHEET- MAY 2018</t>
  </si>
  <si>
    <t>(PROVISIONL )   4TH SEMESTER M.TECH (ECE) TABULATION SHEET, MAY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</si>
</sst>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8" x14ac:knownFonts="1">
    <font>
      <sz val="10"/>
      <name val="Arial"/>
    </font>
    <font>
      <sz val="10"/>
      <name val="Arial"/>
      <family val="2"/>
    </font>
    <font>
      <b/>
      <sz val="14"/>
      <name val="Times New Roman"/>
      <family val="1"/>
    </font>
    <font>
      <sz val="14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sz val="10"/>
      <name val="Times New Roman"/>
      <family val="1"/>
    </font>
    <font>
      <b/>
      <sz val="12"/>
      <name val="Arial"/>
      <family val="2"/>
    </font>
    <font>
      <sz val="12"/>
      <name val="Arial"/>
      <family val="2"/>
    </font>
    <font>
      <b/>
      <sz val="18"/>
      <name val="Times New Roman"/>
      <family val="1"/>
    </font>
    <font>
      <sz val="18"/>
      <name val="Times New Roman"/>
      <family val="1"/>
    </font>
    <font>
      <b/>
      <sz val="11"/>
      <name val="Times New Roman"/>
      <family val="1"/>
    </font>
    <font>
      <b/>
      <sz val="10"/>
      <name val="Arial"/>
      <family val="2"/>
    </font>
    <font>
      <b/>
      <sz val="16"/>
      <name val="Times New Roman"/>
      <family val="1"/>
    </font>
    <font>
      <sz val="10"/>
      <name val="Arial"/>
      <family val="2"/>
    </font>
    <font>
      <b/>
      <sz val="20"/>
      <name val="Arial"/>
      <family val="2"/>
    </font>
    <font>
      <b/>
      <sz val="20"/>
      <name val="Times New Roman"/>
      <family val="1"/>
    </font>
    <font>
      <sz val="14"/>
      <name val="Arial"/>
      <family val="2"/>
    </font>
    <font>
      <b/>
      <sz val="18"/>
      <name val="Arial"/>
      <family val="2"/>
    </font>
    <font>
      <sz val="18"/>
      <name val="Verdana"/>
      <family val="2"/>
    </font>
    <font>
      <sz val="20"/>
      <name val="Times New Roman"/>
      <family val="1"/>
    </font>
    <font>
      <b/>
      <sz val="24"/>
      <name val="Times New Roman"/>
      <family val="1"/>
    </font>
    <font>
      <b/>
      <sz val="18"/>
      <name val="Wide Latin"/>
      <family val="1"/>
    </font>
    <font>
      <b/>
      <sz val="22"/>
      <name val="Stencil"/>
      <family val="5"/>
    </font>
    <font>
      <sz val="22"/>
      <name val="Times New Roman"/>
      <family val="1"/>
    </font>
    <font>
      <sz val="16"/>
      <name val="Arial Unicode MS"/>
      <family val="2"/>
    </font>
    <font>
      <b/>
      <sz val="16"/>
      <name val="Arial Unicode MS"/>
      <family val="2"/>
    </font>
    <font>
      <b/>
      <sz val="16"/>
      <name val="Bookman Old Style"/>
      <family val="1"/>
    </font>
    <font>
      <sz val="16"/>
      <name val="Bookman Old Style"/>
      <family val="1"/>
    </font>
    <font>
      <sz val="22"/>
      <name val="Verdana"/>
      <family val="2"/>
    </font>
    <font>
      <b/>
      <sz val="24"/>
      <name val="Arial"/>
      <family val="2"/>
    </font>
    <font>
      <b/>
      <sz val="14"/>
      <name val="Wide Latin"/>
      <family val="1"/>
    </font>
    <font>
      <sz val="20"/>
      <name val="Arial"/>
      <family val="2"/>
    </font>
    <font>
      <b/>
      <sz val="22"/>
      <color theme="1"/>
      <name val="Times New Roman"/>
      <family val="1"/>
    </font>
    <font>
      <b/>
      <sz val="22"/>
      <name val="Times New Roman"/>
      <family val="1"/>
    </font>
    <font>
      <b/>
      <sz val="22"/>
      <name val="Verdana"/>
      <family val="2"/>
    </font>
    <font>
      <b/>
      <sz val="20"/>
      <name val="Verdana"/>
      <family val="2"/>
    </font>
    <font>
      <b/>
      <sz val="2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03">
    <xf numFmtId="0" fontId="0" fillId="0" borderId="0" xfId="0"/>
    <xf numFmtId="0" fontId="1" fillId="0" borderId="0" xfId="0" applyFont="1"/>
    <xf numFmtId="0" fontId="6" fillId="0" borderId="0" xfId="0" applyFont="1"/>
    <xf numFmtId="0" fontId="2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7" fillId="0" borderId="0" xfId="1" applyFont="1"/>
    <xf numFmtId="0" fontId="8" fillId="0" borderId="0" xfId="0" applyFont="1" applyAlignment="1">
      <alignment wrapText="1"/>
    </xf>
    <xf numFmtId="0" fontId="7" fillId="0" borderId="0" xfId="1" applyFont="1" applyAlignment="1">
      <alignment horizontal="center"/>
    </xf>
    <xf numFmtId="0" fontId="8" fillId="0" borderId="0" xfId="0" applyFont="1"/>
    <xf numFmtId="0" fontId="9" fillId="0" borderId="1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0" xfId="0" applyNumberFormat="1" applyFont="1" applyFill="1" applyBorder="1" applyAlignment="1">
      <alignment horizontal="center" vertical="center" wrapText="1"/>
    </xf>
    <xf numFmtId="2" fontId="9" fillId="0" borderId="0" xfId="0" applyNumberFormat="1" applyFont="1" applyBorder="1" applyAlignment="1">
      <alignment horizontal="center" vertical="center" wrapText="1"/>
    </xf>
    <xf numFmtId="0" fontId="0" fillId="0" borderId="0" xfId="0" applyFill="1"/>
    <xf numFmtId="0" fontId="2" fillId="0" borderId="0" xfId="1" applyFont="1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0" fontId="0" fillId="0" borderId="0" xfId="0" applyAlignment="1"/>
    <xf numFmtId="0" fontId="16" fillId="0" borderId="1" xfId="1" applyFont="1" applyBorder="1" applyAlignment="1">
      <alignment horizontal="center" vertical="center" wrapText="1"/>
    </xf>
    <xf numFmtId="0" fontId="13" fillId="0" borderId="1" xfId="1" applyFont="1" applyBorder="1" applyAlignment="1">
      <alignment horizontal="center" vertical="center" wrapText="1"/>
    </xf>
    <xf numFmtId="0" fontId="14" fillId="0" borderId="0" xfId="0" applyFont="1"/>
    <xf numFmtId="0" fontId="17" fillId="0" borderId="0" xfId="0" applyFont="1" applyAlignment="1">
      <alignment wrapText="1"/>
    </xf>
    <xf numFmtId="0" fontId="9" fillId="0" borderId="1" xfId="1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0" fillId="0" borderId="1" xfId="0" applyNumberFormat="1" applyFont="1" applyFill="1" applyBorder="1" applyAlignment="1">
      <alignment horizontal="center" vertical="center" wrapText="1"/>
    </xf>
    <xf numFmtId="0" fontId="20" fillId="0" borderId="1" xfId="1" applyFont="1" applyFill="1" applyBorder="1" applyAlignment="1">
      <alignment horizontal="center" vertical="center" wrapText="1"/>
    </xf>
    <xf numFmtId="0" fontId="11" fillId="0" borderId="1" xfId="1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5" fillId="0" borderId="0" xfId="0" applyFont="1"/>
    <xf numFmtId="0" fontId="26" fillId="0" borderId="0" xfId="1" applyFont="1" applyAlignment="1">
      <alignment horizontal="center"/>
    </xf>
    <xf numFmtId="0" fontId="26" fillId="0" borderId="0" xfId="1" applyFont="1"/>
    <xf numFmtId="0" fontId="25" fillId="0" borderId="0" xfId="0" applyFont="1" applyAlignment="1">
      <alignment wrapText="1"/>
    </xf>
    <xf numFmtId="0" fontId="26" fillId="0" borderId="0" xfId="0" applyFont="1"/>
    <xf numFmtId="0" fontId="27" fillId="0" borderId="0" xfId="1" applyFont="1"/>
    <xf numFmtId="0" fontId="28" fillId="0" borderId="0" xfId="0" applyFont="1" applyAlignment="1">
      <alignment wrapText="1"/>
    </xf>
    <xf numFmtId="0" fontId="27" fillId="0" borderId="0" xfId="1" applyFont="1" applyAlignment="1"/>
    <xf numFmtId="0" fontId="27" fillId="0" borderId="0" xfId="0" applyFont="1" applyAlignment="1">
      <alignment wrapText="1"/>
    </xf>
    <xf numFmtId="0" fontId="29" fillId="0" borderId="1" xfId="0" applyFont="1" applyBorder="1" applyAlignment="1">
      <alignment horizontal="center" vertical="center" wrapText="1"/>
    </xf>
    <xf numFmtId="0" fontId="21" fillId="0" borderId="1" xfId="1" applyFont="1" applyBorder="1" applyAlignment="1">
      <alignment horizontal="center" vertical="center" wrapText="1"/>
    </xf>
    <xf numFmtId="0" fontId="20" fillId="0" borderId="1" xfId="0" applyNumberFormat="1" applyFont="1" applyBorder="1" applyAlignment="1">
      <alignment horizontal="center" vertical="center" wrapText="1"/>
    </xf>
    <xf numFmtId="0" fontId="32" fillId="0" borderId="1" xfId="0" applyFont="1" applyBorder="1" applyAlignment="1">
      <alignment horizontal="center" vertical="center"/>
    </xf>
    <xf numFmtId="2" fontId="33" fillId="0" borderId="1" xfId="1" applyNumberFormat="1" applyFont="1" applyBorder="1" applyAlignment="1">
      <alignment horizontal="center" vertical="center" wrapText="1"/>
    </xf>
    <xf numFmtId="2" fontId="34" fillId="0" borderId="1" xfId="0" applyNumberFormat="1" applyFont="1" applyBorder="1" applyAlignment="1">
      <alignment horizontal="center" vertical="center" wrapText="1"/>
    </xf>
    <xf numFmtId="0" fontId="29" fillId="0" borderId="1" xfId="0" applyNumberFormat="1" applyFont="1" applyBorder="1" applyAlignment="1">
      <alignment horizontal="center" vertical="center" wrapText="1"/>
    </xf>
    <xf numFmtId="0" fontId="29" fillId="0" borderId="1" xfId="0" applyNumberFormat="1" applyFont="1" applyFill="1" applyBorder="1" applyAlignment="1">
      <alignment horizontal="center" vertical="center" wrapText="1"/>
    </xf>
    <xf numFmtId="2" fontId="35" fillId="0" borderId="1" xfId="0" applyNumberFormat="1" applyFont="1" applyBorder="1" applyAlignment="1">
      <alignment horizontal="center" vertical="center" wrapText="1"/>
    </xf>
    <xf numFmtId="0" fontId="24" fillId="0" borderId="1" xfId="0" applyNumberFormat="1" applyFont="1" applyFill="1" applyBorder="1" applyAlignment="1">
      <alignment horizontal="center" vertical="center" wrapText="1"/>
    </xf>
    <xf numFmtId="2" fontId="35" fillId="0" borderId="1" xfId="1" applyNumberFormat="1" applyFont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 wrapText="1"/>
    </xf>
    <xf numFmtId="2" fontId="36" fillId="0" borderId="1" xfId="1" applyNumberFormat="1" applyFont="1" applyBorder="1" applyAlignment="1">
      <alignment horizontal="center" vertical="center" wrapText="1"/>
    </xf>
    <xf numFmtId="2" fontId="37" fillId="0" borderId="1" xfId="1" applyNumberFormat="1" applyFont="1" applyBorder="1" applyAlignment="1">
      <alignment horizontal="center" vertical="center" wrapText="1"/>
    </xf>
    <xf numFmtId="0" fontId="16" fillId="0" borderId="0" xfId="1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9" fillId="0" borderId="7" xfId="1" applyFont="1" applyBorder="1" applyAlignment="1">
      <alignment horizontal="center" vertical="center" wrapText="1"/>
    </xf>
    <xf numFmtId="0" fontId="9" fillId="0" borderId="8" xfId="1" applyFont="1" applyBorder="1" applyAlignment="1">
      <alignment horizontal="center" vertical="center" wrapText="1"/>
    </xf>
    <xf numFmtId="0" fontId="9" fillId="0" borderId="0" xfId="1" applyFont="1" applyBorder="1" applyAlignment="1">
      <alignment horizontal="center" vertical="center" wrapText="1"/>
    </xf>
    <xf numFmtId="0" fontId="7" fillId="0" borderId="0" xfId="1" applyFont="1" applyAlignment="1">
      <alignment horizontal="center"/>
    </xf>
    <xf numFmtId="0" fontId="0" fillId="0" borderId="0" xfId="0" applyAlignment="1"/>
    <xf numFmtId="0" fontId="5" fillId="0" borderId="0" xfId="1" applyFont="1" applyAlignment="1">
      <alignment horizontal="center"/>
    </xf>
    <xf numFmtId="0" fontId="17" fillId="0" borderId="0" xfId="0" applyFont="1" applyAlignment="1"/>
    <xf numFmtId="0" fontId="18" fillId="0" borderId="3" xfId="0" applyFont="1" applyBorder="1" applyAlignment="1">
      <alignment horizontal="center" vertical="center" wrapText="1"/>
    </xf>
    <xf numFmtId="0" fontId="27" fillId="0" borderId="0" xfId="1" applyFont="1" applyAlignment="1">
      <alignment horizontal="left"/>
    </xf>
    <xf numFmtId="0" fontId="19" fillId="0" borderId="6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wrapText="1"/>
    </xf>
    <xf numFmtId="0" fontId="1" fillId="0" borderId="0" xfId="0" applyFont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4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22" fillId="0" borderId="5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17" fillId="0" borderId="6" xfId="0" applyFont="1" applyBorder="1" applyAlignment="1"/>
    <xf numFmtId="0" fontId="26" fillId="0" borderId="0" xfId="1" applyFont="1" applyAlignment="1">
      <alignment horizontal="center" wrapText="1"/>
    </xf>
    <xf numFmtId="0" fontId="26" fillId="0" borderId="0" xfId="0" applyFont="1" applyAlignment="1">
      <alignment horizontal="center" wrapText="1"/>
    </xf>
    <xf numFmtId="0" fontId="11" fillId="0" borderId="2" xfId="1" applyFont="1" applyBorder="1" applyAlignment="1">
      <alignment horizontal="center" vertical="center" wrapText="1"/>
    </xf>
    <xf numFmtId="0" fontId="11" fillId="0" borderId="3" xfId="1" applyFont="1" applyBorder="1" applyAlignment="1">
      <alignment horizontal="center" vertical="center" wrapText="1"/>
    </xf>
    <xf numFmtId="0" fontId="11" fillId="0" borderId="4" xfId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5" fillId="0" borderId="0" xfId="0" applyFont="1" applyAlignment="1">
      <alignment horizont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Q24"/>
  <sheetViews>
    <sheetView tabSelected="1" view="pageBreakPreview" zoomScale="59" zoomScaleNormal="75" zoomScaleSheetLayoutView="59" workbookViewId="0">
      <selection activeCell="A2" sqref="A2:O2"/>
    </sheetView>
  </sheetViews>
  <sheetFormatPr defaultRowHeight="12.75" x14ac:dyDescent="0.2"/>
  <cols>
    <col min="1" max="1" width="11.5703125" customWidth="1"/>
    <col min="2" max="2" width="27.7109375" customWidth="1"/>
    <col min="3" max="3" width="21.7109375" customWidth="1"/>
    <col min="4" max="4" width="20.140625" customWidth="1"/>
    <col min="5" max="5" width="21.7109375" customWidth="1"/>
    <col min="6" max="6" width="24.42578125" customWidth="1"/>
    <col min="7" max="7" width="24.85546875" customWidth="1"/>
    <col min="8" max="8" width="22.140625" customWidth="1"/>
    <col min="9" max="9" width="18.85546875" customWidth="1"/>
    <col min="10" max="10" width="19.42578125" customWidth="1"/>
    <col min="11" max="11" width="17.140625" customWidth="1"/>
    <col min="12" max="12" width="17.42578125" customWidth="1"/>
    <col min="13" max="13" width="15.85546875" customWidth="1"/>
    <col min="14" max="14" width="20.42578125" customWidth="1"/>
    <col min="15" max="15" width="17.7109375" customWidth="1"/>
  </cols>
  <sheetData>
    <row r="1" spans="1:17" ht="49.5" customHeight="1" x14ac:dyDescent="0.2">
      <c r="A1" s="54" t="s">
        <v>44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17"/>
    </row>
    <row r="2" spans="1:17" ht="26.25" customHeight="1" x14ac:dyDescent="0.2">
      <c r="A2" s="66" t="s">
        <v>49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17"/>
    </row>
    <row r="3" spans="1:17" ht="30" customHeight="1" x14ac:dyDescent="0.2">
      <c r="A3" s="55" t="s">
        <v>7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18"/>
    </row>
    <row r="4" spans="1:17" ht="24.75" customHeight="1" x14ac:dyDescent="0.2">
      <c r="A4" s="58" t="s">
        <v>0</v>
      </c>
      <c r="B4" s="57" t="s">
        <v>1</v>
      </c>
      <c r="C4" s="63" t="s">
        <v>12</v>
      </c>
      <c r="D4" s="63"/>
      <c r="E4" s="61" t="s">
        <v>6</v>
      </c>
      <c r="F4" s="58" t="s">
        <v>9</v>
      </c>
      <c r="G4" s="58" t="s">
        <v>48</v>
      </c>
      <c r="H4" s="59" t="s">
        <v>36</v>
      </c>
      <c r="I4" s="60"/>
      <c r="J4" s="56" t="s">
        <v>37</v>
      </c>
      <c r="K4" s="56"/>
      <c r="L4" s="64" t="s">
        <v>38</v>
      </c>
      <c r="M4" s="65"/>
      <c r="N4" s="24" t="s">
        <v>39</v>
      </c>
      <c r="O4" s="56" t="s">
        <v>8</v>
      </c>
    </row>
    <row r="5" spans="1:17" ht="48.75" customHeight="1" x14ac:dyDescent="0.2">
      <c r="A5" s="58"/>
      <c r="B5" s="58"/>
      <c r="C5" s="57" t="s">
        <v>13</v>
      </c>
      <c r="D5" s="57"/>
      <c r="E5" s="71"/>
      <c r="F5" s="58"/>
      <c r="G5" s="58"/>
      <c r="H5" s="61" t="s">
        <v>6</v>
      </c>
      <c r="I5" s="61" t="s">
        <v>9</v>
      </c>
      <c r="J5" s="57" t="s">
        <v>6</v>
      </c>
      <c r="K5" s="57" t="s">
        <v>9</v>
      </c>
      <c r="L5" s="57" t="s">
        <v>6</v>
      </c>
      <c r="M5" s="57" t="s">
        <v>9</v>
      </c>
      <c r="N5" s="20" t="s">
        <v>2</v>
      </c>
      <c r="O5" s="56"/>
    </row>
    <row r="6" spans="1:17" ht="37.5" customHeight="1" x14ac:dyDescent="0.2">
      <c r="A6" s="58"/>
      <c r="B6" s="58"/>
      <c r="C6" s="11" t="s">
        <v>3</v>
      </c>
      <c r="D6" s="11">
        <v>18</v>
      </c>
      <c r="E6" s="62"/>
      <c r="F6" s="58"/>
      <c r="G6" s="58"/>
      <c r="H6" s="62"/>
      <c r="I6" s="62"/>
      <c r="J6" s="57"/>
      <c r="K6" s="57"/>
      <c r="L6" s="57"/>
      <c r="M6" s="57"/>
      <c r="N6" s="29" t="s">
        <v>41</v>
      </c>
      <c r="O6" s="56"/>
    </row>
    <row r="7" spans="1:17" ht="46.5" customHeight="1" x14ac:dyDescent="0.2">
      <c r="A7" s="30">
        <v>1</v>
      </c>
      <c r="B7" s="40" t="s">
        <v>26</v>
      </c>
      <c r="C7" s="40" t="s">
        <v>45</v>
      </c>
      <c r="D7" s="46">
        <f>IF(C7="AA",10, IF(C7="AB",9, IF(C7="BB",8, IF(C7="BC",7,IF(C7="CC",6, IF(C7="CD",5, IF(C7="DD",4,IF(C7="F",0))))))))</f>
        <v>9</v>
      </c>
      <c r="E7" s="47">
        <v>18</v>
      </c>
      <c r="F7" s="47">
        <f>(D7*18)</f>
        <v>162</v>
      </c>
      <c r="G7" s="48">
        <f t="shared" ref="G7:G11" si="0">F7/E7</f>
        <v>9</v>
      </c>
      <c r="H7" s="46">
        <v>28</v>
      </c>
      <c r="I7" s="46">
        <v>198</v>
      </c>
      <c r="J7" s="46">
        <v>32</v>
      </c>
      <c r="K7" s="49">
        <v>224</v>
      </c>
      <c r="L7" s="49">
        <v>18</v>
      </c>
      <c r="M7" s="49">
        <v>162</v>
      </c>
      <c r="N7" s="50">
        <f>(F7+K7+I7+M7)/(E7+J7+H7+L7)</f>
        <v>7.770833333333333</v>
      </c>
      <c r="O7" s="28" t="str">
        <f>IF(N6&lt;6,"***", IF(N6&gt;=6,"-"))</f>
        <v>-</v>
      </c>
    </row>
    <row r="8" spans="1:17" ht="45.75" customHeight="1" x14ac:dyDescent="0.2">
      <c r="A8" s="30">
        <v>2</v>
      </c>
      <c r="B8" s="40" t="s">
        <v>27</v>
      </c>
      <c r="C8" s="40" t="s">
        <v>45</v>
      </c>
      <c r="D8" s="46">
        <f>IF(C8="AA",10, IF(C8="AB",9, IF(C8="BB",8, IF(C8="BC",7,IF(C8="CC",6, IF(C8="CD",5, IF(C8="DD",4,IF(C8="F",0))))))))</f>
        <v>9</v>
      </c>
      <c r="E8" s="47">
        <v>18</v>
      </c>
      <c r="F8" s="47">
        <f>(D8*18)</f>
        <v>162</v>
      </c>
      <c r="G8" s="48">
        <f t="shared" si="0"/>
        <v>9</v>
      </c>
      <c r="H8" s="46">
        <v>28</v>
      </c>
      <c r="I8" s="46">
        <v>204</v>
      </c>
      <c r="J8" s="46">
        <v>32</v>
      </c>
      <c r="K8" s="49">
        <v>244</v>
      </c>
      <c r="L8" s="49">
        <v>18</v>
      </c>
      <c r="M8" s="49">
        <v>162</v>
      </c>
      <c r="N8" s="50">
        <f t="shared" ref="N8:N11" si="1">(F8+K8+I8+M8)/(E8+J8+H8+L8)</f>
        <v>8.0416666666666661</v>
      </c>
      <c r="O8" s="28" t="str">
        <f>IF(N7&lt;6,"***", IF(N7&gt;=6,"-"))</f>
        <v>-</v>
      </c>
    </row>
    <row r="9" spans="1:17" ht="47.25" customHeight="1" x14ac:dyDescent="0.2">
      <c r="A9" s="30">
        <v>3</v>
      </c>
      <c r="B9" s="40" t="s">
        <v>28</v>
      </c>
      <c r="C9" s="40" t="s">
        <v>45</v>
      </c>
      <c r="D9" s="46">
        <f>IF(C9="AA",10, IF(C9="AB",9, IF(C9="BB",8, IF(C9="BC",7,IF(C9="CC",6, IF(C9="CD",5, IF(C9="DD",4,IF(C9="F",0))))))))</f>
        <v>9</v>
      </c>
      <c r="E9" s="47">
        <v>18</v>
      </c>
      <c r="F9" s="47">
        <f>(D9*18)</f>
        <v>162</v>
      </c>
      <c r="G9" s="48">
        <f t="shared" si="0"/>
        <v>9</v>
      </c>
      <c r="H9" s="46">
        <v>28</v>
      </c>
      <c r="I9" s="46">
        <v>210</v>
      </c>
      <c r="J9" s="46">
        <v>32</v>
      </c>
      <c r="K9" s="49">
        <v>250</v>
      </c>
      <c r="L9" s="49">
        <v>18</v>
      </c>
      <c r="M9" s="49">
        <v>162</v>
      </c>
      <c r="N9" s="50">
        <f t="shared" si="1"/>
        <v>8.1666666666666661</v>
      </c>
      <c r="O9" s="28" t="str">
        <f>IF(N8&lt;6,"***", IF(N8&gt;=6,"-"))</f>
        <v>-</v>
      </c>
    </row>
    <row r="10" spans="1:17" ht="47.25" customHeight="1" x14ac:dyDescent="0.2">
      <c r="A10" s="30">
        <v>4</v>
      </c>
      <c r="B10" s="40" t="s">
        <v>29</v>
      </c>
      <c r="C10" s="51" t="s">
        <v>47</v>
      </c>
      <c r="D10" s="47">
        <f>IF(C10="AA",10, IF(C10="AB",9, IF(C10="BB",8, IF(C10="BC",7,IF(C10="CC",6, IF(C10="CD",5, IF(C10="DD",4,IF(C10="F",0))))))))</f>
        <v>10</v>
      </c>
      <c r="E10" s="47">
        <v>18</v>
      </c>
      <c r="F10" s="47">
        <f>(D10*18)</f>
        <v>180</v>
      </c>
      <c r="G10" s="48">
        <f t="shared" si="0"/>
        <v>10</v>
      </c>
      <c r="H10" s="46">
        <v>28</v>
      </c>
      <c r="I10" s="46">
        <v>236</v>
      </c>
      <c r="J10" s="46">
        <v>32</v>
      </c>
      <c r="K10" s="49">
        <v>262</v>
      </c>
      <c r="L10" s="49">
        <v>18</v>
      </c>
      <c r="M10" s="49">
        <v>162</v>
      </c>
      <c r="N10" s="52">
        <f t="shared" si="1"/>
        <v>8.75</v>
      </c>
      <c r="O10" s="28" t="str">
        <f>IF(N9&lt;6,"***", IF(N9&gt;=6,"-"))</f>
        <v>-</v>
      </c>
    </row>
    <row r="11" spans="1:17" s="16" customFormat="1" ht="46.5" customHeight="1" x14ac:dyDescent="0.2">
      <c r="A11" s="30">
        <v>5</v>
      </c>
      <c r="B11" s="40" t="s">
        <v>30</v>
      </c>
      <c r="C11" s="40" t="s">
        <v>46</v>
      </c>
      <c r="D11" s="46">
        <f>IF(C11="AA",10, IF(C11="AB",9, IF(C11="BB",8, IF(C11="BC",7,IF(C11="CC",6, IF(C11="CD",5, IF(C11="DD",4,IF(C11="F",0))))))))</f>
        <v>8</v>
      </c>
      <c r="E11" s="47">
        <v>18</v>
      </c>
      <c r="F11" s="47">
        <f>(D11*18)</f>
        <v>144</v>
      </c>
      <c r="G11" s="48">
        <f t="shared" si="0"/>
        <v>8</v>
      </c>
      <c r="H11" s="46">
        <v>28</v>
      </c>
      <c r="I11" s="46">
        <v>182</v>
      </c>
      <c r="J11" s="46">
        <v>32</v>
      </c>
      <c r="K11" s="49">
        <v>218</v>
      </c>
      <c r="L11" s="49">
        <v>18</v>
      </c>
      <c r="M11" s="49">
        <v>144</v>
      </c>
      <c r="N11" s="50">
        <f t="shared" si="1"/>
        <v>7.166666666666667</v>
      </c>
      <c r="O11" s="28" t="str">
        <f>IF(N10&lt;6,"***", IF(N10&gt;=6,"-"))</f>
        <v>-</v>
      </c>
    </row>
    <row r="12" spans="1:17" ht="12.75" customHeight="1" x14ac:dyDescent="0.2">
      <c r="A12" s="1"/>
      <c r="B12" s="73"/>
      <c r="C12" s="73"/>
      <c r="D12" s="73"/>
      <c r="E12" s="73"/>
      <c r="F12" s="73"/>
      <c r="G12" s="1"/>
      <c r="H12" s="1"/>
      <c r="I12" s="1"/>
      <c r="J12" s="1"/>
    </row>
    <row r="13" spans="1:17" ht="24.75" customHeight="1" x14ac:dyDescent="0.2">
      <c r="B13" s="74"/>
      <c r="C13" s="74"/>
      <c r="D13" s="74"/>
      <c r="E13" s="74"/>
      <c r="F13" s="74"/>
    </row>
    <row r="14" spans="1:17" ht="89.25" customHeight="1" x14ac:dyDescent="0.3">
      <c r="B14" s="72" t="s">
        <v>4</v>
      </c>
      <c r="C14" s="72"/>
      <c r="D14" s="36" t="s">
        <v>14</v>
      </c>
      <c r="E14" s="37"/>
      <c r="F14" s="38" t="s">
        <v>35</v>
      </c>
      <c r="G14" s="38"/>
      <c r="H14" s="38"/>
      <c r="I14" s="38"/>
      <c r="J14" s="39" t="s">
        <v>16</v>
      </c>
      <c r="K14" s="39" t="s">
        <v>5</v>
      </c>
      <c r="L14" s="39"/>
      <c r="M14" s="39"/>
      <c r="N14" s="39" t="s">
        <v>34</v>
      </c>
      <c r="O14" s="37"/>
      <c r="P14" s="4"/>
      <c r="Q14" s="4"/>
    </row>
    <row r="15" spans="1:17" ht="18" x14ac:dyDescent="0.25">
      <c r="B15" s="9"/>
      <c r="C15" s="9"/>
      <c r="D15" s="7"/>
      <c r="E15" s="8"/>
      <c r="F15" s="8"/>
      <c r="G15" s="8"/>
      <c r="H15" s="8"/>
      <c r="I15" s="8"/>
      <c r="J15" s="4"/>
      <c r="K15" s="23" t="s">
        <v>5</v>
      </c>
      <c r="L15" s="23"/>
      <c r="M15" s="23"/>
    </row>
    <row r="16" spans="1:17" ht="15.75" x14ac:dyDescent="0.25">
      <c r="B16" s="67"/>
      <c r="C16" s="68"/>
      <c r="D16" s="68"/>
      <c r="E16" s="8"/>
      <c r="F16" s="8"/>
      <c r="G16" s="8"/>
      <c r="H16" s="8"/>
      <c r="I16" s="8"/>
      <c r="J16" s="4"/>
      <c r="K16" s="6"/>
      <c r="L16" s="6"/>
      <c r="M16" s="6"/>
    </row>
    <row r="17" spans="2:13" ht="48.75" customHeight="1" x14ac:dyDescent="0.25">
      <c r="B17" s="69"/>
      <c r="C17" s="70"/>
      <c r="D17" s="70"/>
      <c r="E17" s="8"/>
      <c r="F17" s="8"/>
      <c r="G17" s="8"/>
      <c r="H17" s="8"/>
      <c r="I17" s="8"/>
      <c r="J17" s="4"/>
      <c r="K17" s="6"/>
      <c r="L17" s="6"/>
      <c r="M17" s="6"/>
    </row>
    <row r="18" spans="2:13" ht="15" x14ac:dyDescent="0.2">
      <c r="B18" s="10"/>
      <c r="C18" s="10"/>
      <c r="D18" s="10"/>
      <c r="E18" s="10"/>
      <c r="F18" s="10"/>
      <c r="G18" s="10"/>
      <c r="H18" s="10"/>
      <c r="I18" s="10"/>
    </row>
    <row r="23" spans="2:13" x14ac:dyDescent="0.2">
      <c r="E23" s="22" t="s">
        <v>5</v>
      </c>
    </row>
    <row r="24" spans="2:13" x14ac:dyDescent="0.2">
      <c r="E24" t="s">
        <v>5</v>
      </c>
    </row>
  </sheetData>
  <mergeCells count="24">
    <mergeCell ref="A2:O2"/>
    <mergeCell ref="B16:D16"/>
    <mergeCell ref="B17:D17"/>
    <mergeCell ref="E4:E6"/>
    <mergeCell ref="B14:C14"/>
    <mergeCell ref="B12:F13"/>
    <mergeCell ref="L5:L6"/>
    <mergeCell ref="M5:M6"/>
    <mergeCell ref="A1:O1"/>
    <mergeCell ref="A3:O3"/>
    <mergeCell ref="J4:K4"/>
    <mergeCell ref="O4:O6"/>
    <mergeCell ref="J5:J6"/>
    <mergeCell ref="K5:K6"/>
    <mergeCell ref="F4:F6"/>
    <mergeCell ref="G4:G6"/>
    <mergeCell ref="C5:D5"/>
    <mergeCell ref="H4:I4"/>
    <mergeCell ref="H5:H6"/>
    <mergeCell ref="I5:I6"/>
    <mergeCell ref="A4:A6"/>
    <mergeCell ref="B4:B6"/>
    <mergeCell ref="C4:D4"/>
    <mergeCell ref="L4:M4"/>
  </mergeCells>
  <printOptions horizontalCentered="1"/>
  <pageMargins left="0.51181102362204722" right="0.43307086614173229" top="0.55118110236220474" bottom="0.55118110236220474" header="0.31496062992125984" footer="0.51181102362204722"/>
  <pageSetup paperSize="5" scale="5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P23"/>
  <sheetViews>
    <sheetView view="pageBreakPreview" zoomScale="57" zoomScaleNormal="75" zoomScaleSheetLayoutView="57" workbookViewId="0">
      <selection activeCell="B3" sqref="B3:N3"/>
    </sheetView>
  </sheetViews>
  <sheetFormatPr defaultRowHeight="12.75" x14ac:dyDescent="0.2"/>
  <cols>
    <col min="1" max="1" width="6.28515625" customWidth="1"/>
    <col min="2" max="2" width="27" customWidth="1"/>
    <col min="3" max="3" width="19.85546875" customWidth="1"/>
    <col min="4" max="4" width="18.7109375" customWidth="1"/>
    <col min="5" max="5" width="18.28515625" customWidth="1"/>
    <col min="6" max="6" width="17.85546875" customWidth="1"/>
    <col min="7" max="7" width="19.5703125" customWidth="1"/>
    <col min="8" max="8" width="14.7109375" customWidth="1"/>
    <col min="9" max="9" width="14.85546875" customWidth="1"/>
    <col min="10" max="10" width="16.28515625" customWidth="1"/>
    <col min="11" max="11" width="16.42578125" customWidth="1"/>
    <col min="12" max="12" width="13.28515625" customWidth="1"/>
    <col min="13" max="13" width="12.5703125" customWidth="1"/>
    <col min="14" max="14" width="18.85546875" customWidth="1"/>
    <col min="15" max="15" width="11.85546875" customWidth="1"/>
    <col min="16" max="16" width="61.5703125" customWidth="1"/>
  </cols>
  <sheetData>
    <row r="1" spans="1:16" x14ac:dyDescent="0.2">
      <c r="B1" t="s">
        <v>17</v>
      </c>
      <c r="C1" t="s">
        <v>18</v>
      </c>
      <c r="G1" t="s">
        <v>19</v>
      </c>
      <c r="N1" t="s">
        <v>2</v>
      </c>
    </row>
    <row r="2" spans="1:16" ht="36.75" customHeight="1" x14ac:dyDescent="0.2">
      <c r="A2" s="54" t="s">
        <v>33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</row>
    <row r="3" spans="1:16" ht="35.25" customHeight="1" x14ac:dyDescent="0.2">
      <c r="A3" s="17"/>
      <c r="B3" s="66" t="s">
        <v>50</v>
      </c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19"/>
      <c r="P3" s="19"/>
    </row>
    <row r="4" spans="1:16" ht="52.5" customHeight="1" x14ac:dyDescent="0.2">
      <c r="A4" s="90" t="s">
        <v>43</v>
      </c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</row>
    <row r="5" spans="1:16" ht="26.25" customHeight="1" x14ac:dyDescent="0.2">
      <c r="A5" s="100" t="s">
        <v>0</v>
      </c>
      <c r="B5" s="77" t="s">
        <v>10</v>
      </c>
      <c r="C5" s="79" t="s">
        <v>12</v>
      </c>
      <c r="D5" s="80"/>
      <c r="E5" s="81" t="s">
        <v>6</v>
      </c>
      <c r="F5" s="81" t="s">
        <v>9</v>
      </c>
      <c r="G5" s="91" t="s">
        <v>42</v>
      </c>
      <c r="H5" s="84" t="s">
        <v>36</v>
      </c>
      <c r="I5" s="85"/>
      <c r="J5" s="64" t="s">
        <v>37</v>
      </c>
      <c r="K5" s="65"/>
      <c r="L5" s="64" t="s">
        <v>38</v>
      </c>
      <c r="M5" s="65"/>
      <c r="N5" s="25" t="s">
        <v>39</v>
      </c>
      <c r="O5" s="97" t="s">
        <v>8</v>
      </c>
    </row>
    <row r="6" spans="1:16" ht="54" customHeight="1" x14ac:dyDescent="0.2">
      <c r="A6" s="82"/>
      <c r="B6" s="101"/>
      <c r="C6" s="92" t="s">
        <v>32</v>
      </c>
      <c r="D6" s="93"/>
      <c r="E6" s="82"/>
      <c r="F6" s="82"/>
      <c r="G6" s="86"/>
      <c r="H6" s="86" t="s">
        <v>6</v>
      </c>
      <c r="I6" s="86" t="s">
        <v>9</v>
      </c>
      <c r="J6" s="77" t="s">
        <v>6</v>
      </c>
      <c r="K6" s="77" t="s">
        <v>9</v>
      </c>
      <c r="L6" s="77" t="s">
        <v>6</v>
      </c>
      <c r="M6" s="77" t="s">
        <v>9</v>
      </c>
      <c r="N6" s="41" t="s">
        <v>2</v>
      </c>
      <c r="O6" s="98"/>
    </row>
    <row r="7" spans="1:16" ht="36" customHeight="1" x14ac:dyDescent="0.2">
      <c r="A7" s="83"/>
      <c r="B7" s="78"/>
      <c r="C7" s="3" t="s">
        <v>3</v>
      </c>
      <c r="D7" s="3">
        <v>20</v>
      </c>
      <c r="E7" s="83"/>
      <c r="F7" s="83"/>
      <c r="G7" s="87"/>
      <c r="H7" s="87"/>
      <c r="I7" s="87"/>
      <c r="J7" s="78"/>
      <c r="K7" s="78"/>
      <c r="L7" s="78"/>
      <c r="M7" s="78"/>
      <c r="N7" s="21" t="s">
        <v>40</v>
      </c>
      <c r="O7" s="99"/>
    </row>
    <row r="8" spans="1:16" ht="45.75" customHeight="1" x14ac:dyDescent="0.2">
      <c r="A8" s="30">
        <v>1</v>
      </c>
      <c r="B8" s="26" t="s">
        <v>20</v>
      </c>
      <c r="C8" s="26" t="s">
        <v>45</v>
      </c>
      <c r="D8" s="42">
        <f t="shared" ref="D8:D14" si="0">IF(C8="AA",10, IF(C8="AB",9, IF(C8="BB",8, IF(C8="BC",7,IF(C8="CC",6, IF(C8="CD",5, IF(C8="DD",4,IF(C8="F",0))))))))</f>
        <v>9</v>
      </c>
      <c r="E8" s="27">
        <v>20</v>
      </c>
      <c r="F8" s="27">
        <f t="shared" ref="F8:F14" si="1">(D8*20)</f>
        <v>180</v>
      </c>
      <c r="G8" s="45">
        <f t="shared" ref="G8:G14" si="2">F8/E8</f>
        <v>9</v>
      </c>
      <c r="H8" s="42">
        <v>30</v>
      </c>
      <c r="I8" s="43">
        <v>262</v>
      </c>
      <c r="J8" s="26">
        <v>30</v>
      </c>
      <c r="K8" s="42">
        <v>250</v>
      </c>
      <c r="L8" s="27">
        <v>20</v>
      </c>
      <c r="M8" s="27">
        <v>180</v>
      </c>
      <c r="N8" s="44">
        <f>(F8+I8+K8+M8)/(E8+J8+H8+L8)</f>
        <v>8.7200000000000006</v>
      </c>
      <c r="O8" s="28" t="str">
        <f t="shared" ref="O8:O14" si="3">IF(N8&lt;6,"***", IF(N8&gt;=6,"-"))</f>
        <v>-</v>
      </c>
    </row>
    <row r="9" spans="1:16" ht="42" customHeight="1" x14ac:dyDescent="0.2">
      <c r="A9" s="30">
        <v>2</v>
      </c>
      <c r="B9" s="26" t="s">
        <v>21</v>
      </c>
      <c r="C9" s="26" t="s">
        <v>46</v>
      </c>
      <c r="D9" s="42">
        <f t="shared" si="0"/>
        <v>8</v>
      </c>
      <c r="E9" s="27">
        <v>20</v>
      </c>
      <c r="F9" s="27">
        <f t="shared" si="1"/>
        <v>160</v>
      </c>
      <c r="G9" s="45">
        <f t="shared" si="2"/>
        <v>8</v>
      </c>
      <c r="H9" s="42">
        <v>30</v>
      </c>
      <c r="I9" s="43">
        <v>238</v>
      </c>
      <c r="J9" s="26">
        <v>30</v>
      </c>
      <c r="K9" s="42">
        <v>204</v>
      </c>
      <c r="L9" s="27">
        <v>20</v>
      </c>
      <c r="M9" s="27">
        <v>180</v>
      </c>
      <c r="N9" s="44">
        <f t="shared" ref="N9:N14" si="4">(F9+I9+K9+M9)/(E9+J9+H9+L9)</f>
        <v>7.82</v>
      </c>
      <c r="O9" s="28" t="str">
        <f t="shared" si="3"/>
        <v>-</v>
      </c>
    </row>
    <row r="10" spans="1:16" ht="42" customHeight="1" x14ac:dyDescent="0.2">
      <c r="A10" s="30">
        <v>3</v>
      </c>
      <c r="B10" s="26" t="s">
        <v>22</v>
      </c>
      <c r="C10" s="26" t="s">
        <v>45</v>
      </c>
      <c r="D10" s="42">
        <f t="shared" si="0"/>
        <v>9</v>
      </c>
      <c r="E10" s="27">
        <v>20</v>
      </c>
      <c r="F10" s="27">
        <f t="shared" si="1"/>
        <v>180</v>
      </c>
      <c r="G10" s="45">
        <f t="shared" si="2"/>
        <v>9</v>
      </c>
      <c r="H10" s="42">
        <v>30</v>
      </c>
      <c r="I10" s="43">
        <v>236</v>
      </c>
      <c r="J10" s="26">
        <v>30</v>
      </c>
      <c r="K10" s="42">
        <v>212</v>
      </c>
      <c r="L10" s="27">
        <v>20</v>
      </c>
      <c r="M10" s="27">
        <v>200</v>
      </c>
      <c r="N10" s="44">
        <f t="shared" si="4"/>
        <v>8.2799999999999994</v>
      </c>
      <c r="O10" s="28" t="str">
        <f t="shared" si="3"/>
        <v>-</v>
      </c>
    </row>
    <row r="11" spans="1:16" ht="43.5" customHeight="1" x14ac:dyDescent="0.2">
      <c r="A11" s="30">
        <v>4</v>
      </c>
      <c r="B11" s="26" t="s">
        <v>23</v>
      </c>
      <c r="C11" s="26" t="s">
        <v>45</v>
      </c>
      <c r="D11" s="42">
        <f t="shared" ref="D11:D12" si="5">IF(C11="AA",10, IF(C11="AB",9, IF(C11="BB",8, IF(C11="BC",7,IF(C11="CC",6, IF(C11="CD",5, IF(C11="DD",4,IF(C11="F",0))))))))</f>
        <v>9</v>
      </c>
      <c r="E11" s="27">
        <v>20</v>
      </c>
      <c r="F11" s="27">
        <f t="shared" si="1"/>
        <v>180</v>
      </c>
      <c r="G11" s="45">
        <f t="shared" si="2"/>
        <v>9</v>
      </c>
      <c r="H11" s="42">
        <v>30</v>
      </c>
      <c r="I11" s="43">
        <v>250</v>
      </c>
      <c r="J11" s="26">
        <v>30</v>
      </c>
      <c r="K11" s="42">
        <v>258</v>
      </c>
      <c r="L11" s="27">
        <v>20</v>
      </c>
      <c r="M11" s="27">
        <v>180</v>
      </c>
      <c r="N11" s="44">
        <f t="shared" si="4"/>
        <v>8.68</v>
      </c>
      <c r="O11" s="28" t="str">
        <f t="shared" si="3"/>
        <v>-</v>
      </c>
    </row>
    <row r="12" spans="1:16" ht="45" customHeight="1" x14ac:dyDescent="0.2">
      <c r="A12" s="30">
        <v>5</v>
      </c>
      <c r="B12" s="26" t="s">
        <v>24</v>
      </c>
      <c r="C12" s="26" t="s">
        <v>47</v>
      </c>
      <c r="D12" s="42">
        <f t="shared" si="5"/>
        <v>10</v>
      </c>
      <c r="E12" s="27">
        <v>20</v>
      </c>
      <c r="F12" s="27">
        <f t="shared" si="1"/>
        <v>200</v>
      </c>
      <c r="G12" s="45">
        <f t="shared" si="2"/>
        <v>10</v>
      </c>
      <c r="H12" s="42">
        <v>30</v>
      </c>
      <c r="I12" s="43">
        <v>266</v>
      </c>
      <c r="J12" s="26">
        <v>30</v>
      </c>
      <c r="K12" s="42">
        <v>260</v>
      </c>
      <c r="L12" s="27">
        <v>20</v>
      </c>
      <c r="M12" s="27">
        <v>200</v>
      </c>
      <c r="N12" s="44">
        <f t="shared" si="4"/>
        <v>9.26</v>
      </c>
      <c r="O12" s="28" t="str">
        <f t="shared" si="3"/>
        <v>-</v>
      </c>
    </row>
    <row r="13" spans="1:16" ht="43.5" customHeight="1" x14ac:dyDescent="0.2">
      <c r="A13" s="30">
        <v>6</v>
      </c>
      <c r="B13" s="26" t="s">
        <v>25</v>
      </c>
      <c r="C13" s="26" t="s">
        <v>47</v>
      </c>
      <c r="D13" s="42">
        <f t="shared" si="0"/>
        <v>10</v>
      </c>
      <c r="E13" s="27">
        <v>20</v>
      </c>
      <c r="F13" s="27">
        <f t="shared" si="1"/>
        <v>200</v>
      </c>
      <c r="G13" s="45">
        <f t="shared" si="2"/>
        <v>10</v>
      </c>
      <c r="H13" s="42">
        <v>30</v>
      </c>
      <c r="I13" s="43">
        <v>294</v>
      </c>
      <c r="J13" s="26">
        <v>30</v>
      </c>
      <c r="K13" s="42">
        <v>266</v>
      </c>
      <c r="L13" s="27">
        <v>20</v>
      </c>
      <c r="M13" s="27">
        <v>200</v>
      </c>
      <c r="N13" s="53">
        <f t="shared" si="4"/>
        <v>9.6</v>
      </c>
      <c r="O13" s="28" t="str">
        <f t="shared" si="3"/>
        <v>-</v>
      </c>
    </row>
    <row r="14" spans="1:16" ht="45" customHeight="1" x14ac:dyDescent="0.2">
      <c r="A14" s="30">
        <v>7</v>
      </c>
      <c r="B14" s="26" t="s">
        <v>31</v>
      </c>
      <c r="C14" s="26" t="s">
        <v>45</v>
      </c>
      <c r="D14" s="42">
        <f t="shared" si="0"/>
        <v>9</v>
      </c>
      <c r="E14" s="27">
        <v>20</v>
      </c>
      <c r="F14" s="27">
        <f t="shared" si="1"/>
        <v>180</v>
      </c>
      <c r="G14" s="45">
        <f t="shared" si="2"/>
        <v>9</v>
      </c>
      <c r="H14" s="42">
        <v>30</v>
      </c>
      <c r="I14" s="43">
        <v>244</v>
      </c>
      <c r="J14" s="26">
        <v>30</v>
      </c>
      <c r="K14" s="42">
        <v>236</v>
      </c>
      <c r="L14" s="27">
        <v>20</v>
      </c>
      <c r="M14" s="27">
        <v>200</v>
      </c>
      <c r="N14" s="44">
        <f t="shared" si="4"/>
        <v>8.6</v>
      </c>
      <c r="O14" s="28" t="str">
        <f t="shared" si="3"/>
        <v>-</v>
      </c>
    </row>
    <row r="15" spans="1:16" ht="35.25" customHeight="1" x14ac:dyDescent="0.25">
      <c r="A15" s="12"/>
      <c r="B15" s="94"/>
      <c r="C15" s="94"/>
      <c r="D15" s="94"/>
      <c r="E15" s="14"/>
      <c r="F15" s="15"/>
      <c r="G15" s="13"/>
      <c r="H15" s="13"/>
      <c r="I15" s="13"/>
    </row>
    <row r="16" spans="1:16" x14ac:dyDescent="0.2">
      <c r="A16" s="1"/>
      <c r="B16" s="75"/>
      <c r="C16" s="76"/>
      <c r="D16" s="76"/>
      <c r="E16" s="1"/>
      <c r="F16" s="1"/>
      <c r="G16" s="1"/>
      <c r="H16" s="1"/>
      <c r="I16" s="1"/>
    </row>
    <row r="17" spans="1:16" x14ac:dyDescent="0.2">
      <c r="A17" s="1"/>
      <c r="B17" s="1"/>
      <c r="C17" s="1"/>
      <c r="D17" s="2"/>
      <c r="E17" s="1"/>
      <c r="F17" s="1"/>
      <c r="G17" s="1"/>
      <c r="H17" s="1"/>
      <c r="I17" s="1"/>
    </row>
    <row r="18" spans="1:16" ht="38.25" customHeight="1" x14ac:dyDescent="0.2"/>
    <row r="19" spans="1:16" ht="18" customHeight="1" x14ac:dyDescent="0.4">
      <c r="A19" s="31"/>
      <c r="B19" s="32" t="s">
        <v>4</v>
      </c>
      <c r="C19" s="33"/>
      <c r="D19" s="95" t="s">
        <v>14</v>
      </c>
      <c r="E19" s="95"/>
      <c r="F19" s="34"/>
      <c r="G19" s="35" t="s">
        <v>15</v>
      </c>
      <c r="H19" s="31"/>
      <c r="I19" s="31"/>
      <c r="J19" s="102" t="s">
        <v>16</v>
      </c>
      <c r="K19" s="102"/>
      <c r="M19" s="34"/>
      <c r="N19" s="96" t="s">
        <v>11</v>
      </c>
      <c r="O19" s="96"/>
      <c r="P19" s="4"/>
    </row>
    <row r="20" spans="1:16" ht="18" x14ac:dyDescent="0.25">
      <c r="B20" s="9"/>
      <c r="C20" s="7"/>
      <c r="D20" s="7"/>
      <c r="E20" s="8"/>
      <c r="F20" s="8"/>
      <c r="G20" s="4"/>
      <c r="H20" s="4"/>
      <c r="I20" s="4"/>
      <c r="J20" s="5"/>
    </row>
    <row r="21" spans="1:16" ht="15.75" x14ac:dyDescent="0.25">
      <c r="B21" s="7"/>
      <c r="C21" s="7"/>
      <c r="D21" s="7"/>
      <c r="E21" s="8"/>
      <c r="F21" s="8"/>
      <c r="G21" s="4"/>
      <c r="H21" s="4"/>
      <c r="I21" s="4"/>
      <c r="J21" s="6"/>
    </row>
    <row r="22" spans="1:16" ht="21.75" customHeight="1" x14ac:dyDescent="0.2">
      <c r="B22" s="88"/>
      <c r="C22" s="89"/>
      <c r="D22" s="89"/>
      <c r="E22" s="8"/>
      <c r="F22" s="8"/>
      <c r="G22" s="4"/>
      <c r="H22" s="4"/>
      <c r="I22" s="4"/>
      <c r="J22" s="6"/>
    </row>
    <row r="23" spans="1:16" ht="29.25" customHeight="1" x14ac:dyDescent="0.2"/>
  </sheetData>
  <mergeCells count="26">
    <mergeCell ref="B22:D22"/>
    <mergeCell ref="A2:N2"/>
    <mergeCell ref="B3:N3"/>
    <mergeCell ref="A4:N4"/>
    <mergeCell ref="J5:K5"/>
    <mergeCell ref="G5:G7"/>
    <mergeCell ref="C6:D6"/>
    <mergeCell ref="B15:D15"/>
    <mergeCell ref="D19:E19"/>
    <mergeCell ref="N19:O19"/>
    <mergeCell ref="O5:O7"/>
    <mergeCell ref="J6:J7"/>
    <mergeCell ref="K6:K7"/>
    <mergeCell ref="A5:A7"/>
    <mergeCell ref="B5:B7"/>
    <mergeCell ref="J19:K19"/>
    <mergeCell ref="B16:D16"/>
    <mergeCell ref="L5:M5"/>
    <mergeCell ref="L6:L7"/>
    <mergeCell ref="M6:M7"/>
    <mergeCell ref="C5:D5"/>
    <mergeCell ref="E5:E7"/>
    <mergeCell ref="F5:F7"/>
    <mergeCell ref="H5:I5"/>
    <mergeCell ref="H6:H7"/>
    <mergeCell ref="I6:I7"/>
  </mergeCells>
  <printOptions horizontalCentered="1"/>
  <pageMargins left="0.39370078740157483" right="0.27559055118110237" top="0.39370078740157483" bottom="0.55118110236220474" header="0.31496062992125984" footer="0.51181102362204722"/>
  <pageSetup paperSize="5" scale="7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4TH SEM MICRO 16 B</vt:lpstr>
      <vt:lpstr>CSPE 4 SEM </vt:lpstr>
      <vt:lpstr>'4TH SEM MICRO 16 B'!Print_Area</vt:lpstr>
      <vt:lpstr>'CSPE 4 SEM '!Print_Area</vt:lpstr>
    </vt:vector>
  </TitlesOfParts>
  <Company>NITs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ACADEMIC</dc:creator>
  <cp:lastModifiedBy>K R Bhattacharjee</cp:lastModifiedBy>
  <cp:lastPrinted>2018-05-28T09:02:26Z</cp:lastPrinted>
  <dcterms:created xsi:type="dcterms:W3CDTF">2001-12-31T20:47:51Z</dcterms:created>
  <dcterms:modified xsi:type="dcterms:W3CDTF">2018-05-29T09:01:53Z</dcterms:modified>
</cp:coreProperties>
</file>