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ts\Desktop\PROV. 2ND SEM (17 BATCH) 2018\PG 2nd Sem provisional result M.Tech,M,Sc &amp; MBA May 2018\"/>
    </mc:Choice>
  </mc:AlternateContent>
  <bookViews>
    <workbookView xWindow="360" yWindow="360" windowWidth="18735" windowHeight="10950"/>
  </bookViews>
  <sheets>
    <sheet name="2nd sem PESE" sheetId="1" r:id="rId1"/>
    <sheet name="2nd sem CIA" sheetId="2" r:id="rId2"/>
    <sheet name="Part-time 2nd" sheetId="3" r:id="rId3"/>
  </sheets>
  <definedNames>
    <definedName name="_xlnm.Print_Area" localSheetId="1">'2nd sem CIA'!$A$1:$U$27</definedName>
    <definedName name="_xlnm.Print_Area" localSheetId="0">'2nd sem PESE'!$A$1:$W$34</definedName>
  </definedNames>
  <calcPr calcId="152511"/>
</workbook>
</file>

<file path=xl/calcChain.xml><?xml version="1.0" encoding="utf-8"?>
<calcChain xmlns="http://schemas.openxmlformats.org/spreadsheetml/2006/main">
  <c r="J8" i="3" l="1"/>
  <c r="H8" i="3" l="1"/>
  <c r="F8" i="3"/>
  <c r="D8" i="3"/>
  <c r="D22" i="1"/>
  <c r="F22" i="1"/>
  <c r="H22" i="1"/>
  <c r="J22" i="1"/>
  <c r="L22" i="1"/>
  <c r="N22" i="1"/>
  <c r="P22" i="1"/>
  <c r="R22" i="1" l="1"/>
  <c r="S22" i="1" s="1"/>
  <c r="N8" i="3"/>
  <c r="O8" i="3" s="1"/>
  <c r="P7" i="1"/>
  <c r="P8" i="1"/>
  <c r="P9" i="1"/>
  <c r="P17" i="1"/>
  <c r="N17" i="1"/>
  <c r="L17" i="1"/>
  <c r="J17" i="1"/>
  <c r="H17" i="1"/>
  <c r="F17" i="1"/>
  <c r="D17" i="1"/>
  <c r="P16" i="1"/>
  <c r="N16" i="1"/>
  <c r="L16" i="1"/>
  <c r="J16" i="1"/>
  <c r="H16" i="1"/>
  <c r="F16" i="1"/>
  <c r="D16" i="1"/>
  <c r="P15" i="1"/>
  <c r="N15" i="1"/>
  <c r="L15" i="1"/>
  <c r="J15" i="1"/>
  <c r="H15" i="1"/>
  <c r="F15" i="1"/>
  <c r="D15" i="1"/>
  <c r="P14" i="1"/>
  <c r="N14" i="1"/>
  <c r="L14" i="1"/>
  <c r="J14" i="1"/>
  <c r="H14" i="1"/>
  <c r="F14" i="1"/>
  <c r="D14" i="1"/>
  <c r="P13" i="1"/>
  <c r="N13" i="1"/>
  <c r="L13" i="1"/>
  <c r="J13" i="1"/>
  <c r="H13" i="1"/>
  <c r="F13" i="1"/>
  <c r="D13" i="1"/>
  <c r="P12" i="1"/>
  <c r="N12" i="1"/>
  <c r="L12" i="1"/>
  <c r="J12" i="1"/>
  <c r="H12" i="1"/>
  <c r="F12" i="1"/>
  <c r="D12" i="1"/>
  <c r="P11" i="1"/>
  <c r="P18" i="1"/>
  <c r="P19" i="1"/>
  <c r="P20" i="1"/>
  <c r="P21" i="1"/>
  <c r="P23" i="1"/>
  <c r="P10" i="1"/>
  <c r="V22" i="1" l="1"/>
  <c r="W22" i="1" s="1"/>
  <c r="K8" i="3"/>
  <c r="R16" i="1"/>
  <c r="V16" i="1" s="1"/>
  <c r="W16" i="1" s="1"/>
  <c r="R15" i="1"/>
  <c r="S15" i="1" s="1"/>
  <c r="R14" i="1"/>
  <c r="V14" i="1" s="1"/>
  <c r="W14" i="1" s="1"/>
  <c r="R13" i="1"/>
  <c r="V13" i="1" s="1"/>
  <c r="W13" i="1" s="1"/>
  <c r="R12" i="1"/>
  <c r="S12" i="1" s="1"/>
  <c r="R17" i="1"/>
  <c r="V17" i="1" s="1"/>
  <c r="D17" i="2"/>
  <c r="F17" i="2"/>
  <c r="H17" i="2"/>
  <c r="J17" i="2"/>
  <c r="L17" i="2"/>
  <c r="N17" i="2"/>
  <c r="D18" i="2"/>
  <c r="F18" i="2"/>
  <c r="H18" i="2"/>
  <c r="J18" i="2"/>
  <c r="L18" i="2"/>
  <c r="N18" i="2"/>
  <c r="D12" i="2"/>
  <c r="F12" i="2"/>
  <c r="H12" i="2"/>
  <c r="J12" i="2"/>
  <c r="L12" i="2"/>
  <c r="N12" i="2"/>
  <c r="D13" i="2"/>
  <c r="F13" i="2"/>
  <c r="H13" i="2"/>
  <c r="J13" i="2"/>
  <c r="L13" i="2"/>
  <c r="N13" i="2"/>
  <c r="D14" i="2"/>
  <c r="F14" i="2"/>
  <c r="H14" i="2"/>
  <c r="J14" i="2"/>
  <c r="L14" i="2"/>
  <c r="N14" i="2"/>
  <c r="D15" i="2"/>
  <c r="F15" i="2"/>
  <c r="H15" i="2"/>
  <c r="J15" i="2"/>
  <c r="L15" i="2"/>
  <c r="N15" i="2"/>
  <c r="D16" i="2"/>
  <c r="F16" i="2"/>
  <c r="H16" i="2"/>
  <c r="J16" i="2"/>
  <c r="L16" i="2"/>
  <c r="N16" i="2"/>
  <c r="P14" i="2" l="1"/>
  <c r="Q14" i="2" s="1"/>
  <c r="P17" i="2"/>
  <c r="Q17" i="2" s="1"/>
  <c r="P15" i="2"/>
  <c r="T15" i="2" s="1"/>
  <c r="U15" i="2" s="1"/>
  <c r="P18" i="2"/>
  <c r="Q18" i="2" s="1"/>
  <c r="P16" i="2"/>
  <c r="T16" i="2" s="1"/>
  <c r="U16" i="2" s="1"/>
  <c r="P12" i="2"/>
  <c r="T12" i="2" s="1"/>
  <c r="U12" i="2" s="1"/>
  <c r="P13" i="2"/>
  <c r="Q13" i="2" s="1"/>
  <c r="S17" i="1"/>
  <c r="S16" i="1"/>
  <c r="V15" i="1"/>
  <c r="W15" i="1" s="1"/>
  <c r="S14" i="1"/>
  <c r="S13" i="1"/>
  <c r="V12" i="1"/>
  <c r="W12" i="1" s="1"/>
  <c r="W17" i="1"/>
  <c r="Q12" i="2" l="1"/>
  <c r="T18" i="2"/>
  <c r="U18" i="2" s="1"/>
  <c r="T17" i="2"/>
  <c r="U17" i="2" s="1"/>
  <c r="Q16" i="2"/>
  <c r="Q15" i="2"/>
  <c r="T14" i="2"/>
  <c r="U14" i="2" s="1"/>
  <c r="T13" i="2"/>
  <c r="U13" i="2" s="1"/>
  <c r="N11" i="2"/>
  <c r="L11" i="2"/>
  <c r="J11" i="2"/>
  <c r="H11" i="2"/>
  <c r="F11" i="2"/>
  <c r="D11" i="2"/>
  <c r="N10" i="2"/>
  <c r="L10" i="2"/>
  <c r="J10" i="2"/>
  <c r="H10" i="2"/>
  <c r="F10" i="2"/>
  <c r="D10" i="2"/>
  <c r="N9" i="2"/>
  <c r="L9" i="2"/>
  <c r="J9" i="2"/>
  <c r="H9" i="2"/>
  <c r="F9" i="2"/>
  <c r="D9" i="2"/>
  <c r="N8" i="2"/>
  <c r="L8" i="2"/>
  <c r="J8" i="2"/>
  <c r="H8" i="2"/>
  <c r="F8" i="2"/>
  <c r="D8" i="2"/>
  <c r="N7" i="2"/>
  <c r="L7" i="2"/>
  <c r="J7" i="2"/>
  <c r="H7" i="2"/>
  <c r="F7" i="2"/>
  <c r="D7" i="2"/>
  <c r="N23" i="1"/>
  <c r="L23" i="1"/>
  <c r="J23" i="1"/>
  <c r="H23" i="1"/>
  <c r="F23" i="1"/>
  <c r="D23" i="1"/>
  <c r="N21" i="1"/>
  <c r="L21" i="1"/>
  <c r="J21" i="1"/>
  <c r="H21" i="1"/>
  <c r="F21" i="1"/>
  <c r="D21" i="1"/>
  <c r="N20" i="1"/>
  <c r="L20" i="1"/>
  <c r="J20" i="1"/>
  <c r="H20" i="1"/>
  <c r="F20" i="1"/>
  <c r="D20" i="1"/>
  <c r="N19" i="1"/>
  <c r="L19" i="1"/>
  <c r="J19" i="1"/>
  <c r="H19" i="1"/>
  <c r="F19" i="1"/>
  <c r="D19" i="1"/>
  <c r="N18" i="1"/>
  <c r="L18" i="1"/>
  <c r="J18" i="1"/>
  <c r="H18" i="1"/>
  <c r="F18" i="1"/>
  <c r="D18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  <c r="N7" i="1"/>
  <c r="L7" i="1"/>
  <c r="J7" i="1"/>
  <c r="H7" i="1"/>
  <c r="F7" i="1"/>
  <c r="D7" i="1"/>
  <c r="R20" i="1" l="1"/>
  <c r="S20" i="1" s="1"/>
  <c r="R10" i="1"/>
  <c r="V10" i="1" s="1"/>
  <c r="R23" i="1"/>
  <c r="V23" i="1" s="1"/>
  <c r="R8" i="1"/>
  <c r="S8" i="1" s="1"/>
  <c r="R18" i="1"/>
  <c r="V18" i="1" s="1"/>
  <c r="R11" i="1"/>
  <c r="S11" i="1" s="1"/>
  <c r="R21" i="1"/>
  <c r="S21" i="1" s="1"/>
  <c r="R9" i="1"/>
  <c r="S9" i="1" s="1"/>
  <c r="R19" i="1"/>
  <c r="S19" i="1" s="1"/>
  <c r="P8" i="2"/>
  <c r="P11" i="2"/>
  <c r="P9" i="2"/>
  <c r="T9" i="2" s="1"/>
  <c r="P10" i="2"/>
  <c r="R7" i="1"/>
  <c r="V7" i="1" s="1"/>
  <c r="W7" i="1" s="1"/>
  <c r="P7" i="2"/>
  <c r="T7" i="2" s="1"/>
  <c r="U7" i="2" s="1"/>
  <c r="S23" i="1" l="1"/>
  <c r="V21" i="1"/>
  <c r="W21" i="1" s="1"/>
  <c r="V20" i="1"/>
  <c r="W20" i="1" s="1"/>
  <c r="V9" i="1"/>
  <c r="W9" i="1" s="1"/>
  <c r="V19" i="1"/>
  <c r="W19" i="1" s="1"/>
  <c r="S18" i="1"/>
  <c r="V11" i="1"/>
  <c r="W11" i="1" s="1"/>
  <c r="S10" i="1"/>
  <c r="V8" i="1"/>
  <c r="W8" i="1" s="1"/>
  <c r="Q9" i="2"/>
  <c r="T8" i="2"/>
  <c r="U8" i="2" s="1"/>
  <c r="Q8" i="2"/>
  <c r="Q11" i="2"/>
  <c r="T11" i="2"/>
  <c r="U11" i="2" s="1"/>
  <c r="Q10" i="2"/>
  <c r="T10" i="2"/>
  <c r="U10" i="2" s="1"/>
  <c r="U9" i="2"/>
  <c r="W23" i="1"/>
  <c r="W10" i="1"/>
  <c r="Q7" i="2"/>
  <c r="S7" i="1"/>
  <c r="W18" i="1"/>
</calcChain>
</file>

<file path=xl/sharedStrings.xml><?xml version="1.0" encoding="utf-8"?>
<sst xmlns="http://schemas.openxmlformats.org/spreadsheetml/2006/main" count="346" uniqueCount="97">
  <si>
    <t>Power and Energy Systems Engineering</t>
  </si>
  <si>
    <t>TGP</t>
  </si>
  <si>
    <t>Credit</t>
  </si>
  <si>
    <t xml:space="preserve"> </t>
  </si>
  <si>
    <t>1st Tabulator</t>
  </si>
  <si>
    <t>2nd Tabulator</t>
  </si>
  <si>
    <t>Control &amp; Industrial Automation.</t>
  </si>
  <si>
    <t>NATIONAL INSTITUTE OF TECHNOLOGY SILCHAR</t>
  </si>
  <si>
    <t>TCP</t>
  </si>
  <si>
    <t>1ST</t>
  </si>
  <si>
    <t xml:space="preserve">2ND </t>
  </si>
  <si>
    <t>CPI Below 6.00</t>
  </si>
  <si>
    <t>CPI</t>
  </si>
  <si>
    <t>32+32</t>
  </si>
  <si>
    <t>EE 521</t>
  </si>
  <si>
    <t>EE 522</t>
  </si>
  <si>
    <t>EE 523</t>
  </si>
  <si>
    <t>EE 524</t>
  </si>
  <si>
    <t>Power System Optimization</t>
  </si>
  <si>
    <t>Energy Lab</t>
  </si>
  <si>
    <t>SPI/ 2nd</t>
  </si>
  <si>
    <t>EEC 551</t>
  </si>
  <si>
    <t>EEC 552</t>
  </si>
  <si>
    <t>Optimal &amp; Robust Control</t>
  </si>
  <si>
    <t>Embedded Systems &amp; Applications</t>
  </si>
  <si>
    <t>SPI / 2nd</t>
  </si>
  <si>
    <t>Registrar</t>
  </si>
  <si>
    <t>Registration No.</t>
  </si>
  <si>
    <t xml:space="preserve">SL </t>
  </si>
  <si>
    <t>SL</t>
  </si>
  <si>
    <t>EEC 554</t>
  </si>
  <si>
    <t xml:space="preserve">                                                                                                                                                                                                                                </t>
  </si>
  <si>
    <t>Modeling and Control of sustainable energy system.</t>
  </si>
  <si>
    <t>EE 505</t>
  </si>
  <si>
    <t>Power System Dynamics &amp;  Control</t>
  </si>
  <si>
    <t>Power Electronics Devices and D.C Converters</t>
  </si>
  <si>
    <t>EEC 553</t>
  </si>
  <si>
    <t>Seminar-II</t>
  </si>
  <si>
    <t>Dean (Acad)</t>
  </si>
  <si>
    <t>Asstt. Registrar (Acad)</t>
  </si>
  <si>
    <t xml:space="preserve">             Asstt. Registrar (Acad)</t>
  </si>
  <si>
    <t>17-23-101</t>
  </si>
  <si>
    <t>17-23-102</t>
  </si>
  <si>
    <t>17-23-103</t>
  </si>
  <si>
    <t>17-23-105</t>
  </si>
  <si>
    <t>17-23-106</t>
  </si>
  <si>
    <t>17-23-108</t>
  </si>
  <si>
    <t>17-23-109</t>
  </si>
  <si>
    <t>17-23-110</t>
  </si>
  <si>
    <t>17-23-111</t>
  </si>
  <si>
    <t>17-23-112</t>
  </si>
  <si>
    <t>17-23-113</t>
  </si>
  <si>
    <t>17-23-114</t>
  </si>
  <si>
    <t>17-23-115</t>
  </si>
  <si>
    <t>17-23-116</t>
  </si>
  <si>
    <t>17-23-117</t>
  </si>
  <si>
    <t>17-23-118</t>
  </si>
  <si>
    <t>17-23-119</t>
  </si>
  <si>
    <t>17-23-120</t>
  </si>
  <si>
    <t>17-23-202</t>
  </si>
  <si>
    <t>17-23-203</t>
  </si>
  <si>
    <t>17-23-204</t>
  </si>
  <si>
    <t>17-23-205</t>
  </si>
  <si>
    <t>17-23-206</t>
  </si>
  <si>
    <t>17-23-208</t>
  </si>
  <si>
    <t>17-23-209</t>
  </si>
  <si>
    <t>17-23-210</t>
  </si>
  <si>
    <t>17-23-211</t>
  </si>
  <si>
    <t>17-23-212</t>
  </si>
  <si>
    <t>17-23-213</t>
  </si>
  <si>
    <t>17-23-214</t>
  </si>
  <si>
    <t>AA</t>
  </si>
  <si>
    <t>AB</t>
  </si>
  <si>
    <t>BB</t>
  </si>
  <si>
    <t>BC</t>
  </si>
  <si>
    <t>DD</t>
  </si>
  <si>
    <t>CC</t>
  </si>
  <si>
    <t>CD</t>
  </si>
  <si>
    <t>F</t>
  </si>
  <si>
    <t xml:space="preserve">                                 EE 541 Soft Computing Techniques &amp; Applications (Normal)</t>
  </si>
  <si>
    <r>
      <rPr>
        <b/>
        <u/>
        <sz val="9"/>
        <rFont val="Verdana"/>
        <family val="2"/>
      </rPr>
      <t xml:space="preserve">Elective -III : </t>
    </r>
    <r>
      <rPr>
        <sz val="9"/>
        <rFont val="Verdana"/>
        <family val="2"/>
      </rPr>
      <t>EEC-562  Intelligent Control (Bold &amp; Italic)</t>
    </r>
  </si>
  <si>
    <t>ME 541/ EEC 568 (El-IV)</t>
  </si>
  <si>
    <t>Intelligent Control System/Soft Computing Techniques &amp; Applications</t>
  </si>
  <si>
    <t>Robotics &amp; Automation / Industrial Data Communication</t>
  </si>
  <si>
    <r>
      <t xml:space="preserve">            </t>
    </r>
    <r>
      <rPr>
        <b/>
        <u/>
        <sz val="9"/>
        <rFont val="Verdana"/>
        <family val="2"/>
      </rPr>
      <t xml:space="preserve">Elective-IV </t>
    </r>
    <r>
      <rPr>
        <b/>
        <sz val="9"/>
        <rFont val="Verdana"/>
        <family val="2"/>
      </rPr>
      <t xml:space="preserve">: </t>
    </r>
    <r>
      <rPr>
        <sz val="9"/>
        <rFont val="Verdana"/>
        <family val="2"/>
      </rPr>
      <t xml:space="preserve">ME-541 Robotics and Automation (Bold &amp; Italic) </t>
    </r>
  </si>
  <si>
    <t xml:space="preserve">                                                  EEC- 568 Industrial Data Communication (Normal)</t>
  </si>
  <si>
    <t>Estimation &amp; Adaptive Control</t>
  </si>
  <si>
    <t>Control Systems Design Laboratory</t>
  </si>
  <si>
    <t>EEC 562 / EE 541 (El-III)</t>
  </si>
  <si>
    <t>EE 526 (EL-III)</t>
  </si>
  <si>
    <t>EE 529 (EL-IV)</t>
  </si>
  <si>
    <t xml:space="preserve">Restructed Electricity Markets </t>
  </si>
  <si>
    <t>Modelling and Control of Sustainable Energy System.</t>
  </si>
  <si>
    <t>(PROVISIONAL) 2ND  SEM M. TECH  ELECTRICAL ENGG.  TABULATION SHEET-MAY 2018</t>
  </si>
  <si>
    <t xml:space="preserve"> (PROVISIONAL)   2ND SEM M. TECH  ELECTRICAL ENGG. TABULATION SHEET-MAY 2018</t>
  </si>
  <si>
    <t>(PROVISIONAL) 2ND  SEM M. TECH  ELECTRICAL ENGG.  TABULATION SHEET-MAY 2018 (PART TIME)</t>
  </si>
  <si>
    <t>18+18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</si>
</sst>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32" x14ac:knownFonts="1">
    <font>
      <sz val="10"/>
      <name val="Arial"/>
    </font>
    <font>
      <sz val="10"/>
      <name val="Arial"/>
    </font>
    <font>
      <b/>
      <sz val="14"/>
      <name val="Times New Roman"/>
      <family val="1"/>
    </font>
    <font>
      <sz val="14"/>
      <name val="Arial"/>
    </font>
    <font>
      <sz val="14"/>
      <name val="Times New Roman"/>
      <family val="1"/>
    </font>
    <font>
      <b/>
      <sz val="10"/>
      <name val="Arial"/>
      <family val="2"/>
    </font>
    <font>
      <sz val="12"/>
      <name val="Arial"/>
    </font>
    <font>
      <sz val="16"/>
      <name val="Verdana"/>
      <family val="2"/>
    </font>
    <font>
      <b/>
      <sz val="16"/>
      <name val="Times New Roman"/>
      <family val="1"/>
    </font>
    <font>
      <sz val="10"/>
      <color rgb="FFC00000"/>
      <name val="Arial"/>
      <family val="2"/>
    </font>
    <font>
      <sz val="10"/>
      <name val="Arial"/>
      <family val="2"/>
    </font>
    <font>
      <sz val="9"/>
      <name val="Verdana"/>
      <family val="2"/>
    </font>
    <font>
      <b/>
      <sz val="18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sz val="18"/>
      <name val="Verdana"/>
      <family val="2"/>
    </font>
    <font>
      <sz val="18"/>
      <name val="Arial"/>
      <family val="2"/>
    </font>
    <font>
      <b/>
      <sz val="20"/>
      <name val="Times New Roman"/>
      <family val="1"/>
    </font>
    <font>
      <b/>
      <sz val="16"/>
      <name val="Arial"/>
      <family val="2"/>
    </font>
    <font>
      <sz val="16"/>
      <name val="Times New Roman"/>
      <family val="1"/>
    </font>
    <font>
      <b/>
      <sz val="13"/>
      <name val="Times New Roman"/>
      <family val="1"/>
    </font>
    <font>
      <sz val="12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Times New Roman"/>
      <family val="1"/>
    </font>
    <font>
      <b/>
      <i/>
      <sz val="16"/>
      <name val="Times New Roman"/>
      <family val="1"/>
    </font>
    <font>
      <b/>
      <sz val="9"/>
      <name val="Verdana"/>
      <family val="2"/>
    </font>
    <font>
      <b/>
      <u/>
      <sz val="9"/>
      <name val="Verdana"/>
      <family val="2"/>
    </font>
    <font>
      <b/>
      <sz val="9"/>
      <name val="Times New Roman"/>
      <family val="1"/>
    </font>
    <font>
      <b/>
      <sz val="10"/>
      <name val="Times New Roman"/>
      <family val="1"/>
    </font>
    <font>
      <sz val="1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0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5" fillId="0" borderId="0" xfId="1" applyFont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9" fillId="2" borderId="0" xfId="0" applyFont="1" applyFill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4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4" fillId="3" borderId="1" xfId="0" applyNumberFormat="1" applyFont="1" applyFill="1" applyBorder="1" applyAlignment="1">
      <alignment horizontal="center" vertical="center" wrapText="1"/>
    </xf>
    <xf numFmtId="0" fontId="14" fillId="3" borderId="1" xfId="1" applyFont="1" applyFill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2" fillId="0" borderId="0" xfId="0" applyFont="1" applyAlignment="1">
      <alignment horizontal="left" wrapText="1"/>
    </xf>
    <xf numFmtId="0" fontId="12" fillId="0" borderId="0" xfId="1" applyFont="1"/>
    <xf numFmtId="0" fontId="12" fillId="0" borderId="0" xfId="1" applyFont="1" applyAlignment="1">
      <alignment horizontal="center"/>
    </xf>
    <xf numFmtId="0" fontId="16" fillId="0" borderId="0" xfId="0" applyFont="1" applyAlignment="1"/>
    <xf numFmtId="0" fontId="8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 wrapText="1"/>
    </xf>
    <xf numFmtId="2" fontId="13" fillId="0" borderId="1" xfId="1" applyNumberFormat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7" xfId="0" applyNumberFormat="1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4" fillId="3" borderId="7" xfId="0" applyNumberFormat="1" applyFont="1" applyFill="1" applyBorder="1" applyAlignment="1">
      <alignment horizontal="center" vertical="center" wrapText="1"/>
    </xf>
    <xf numFmtId="0" fontId="14" fillId="0" borderId="7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Border="1" applyAlignment="1">
      <alignment horizontal="center" vertical="center" wrapText="1"/>
    </xf>
    <xf numFmtId="0" fontId="14" fillId="0" borderId="7" xfId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 wrapText="1"/>
    </xf>
    <xf numFmtId="2" fontId="17" fillId="0" borderId="7" xfId="1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3" fillId="0" borderId="0" xfId="1" applyFont="1" applyAlignment="1">
      <alignment wrapText="1"/>
    </xf>
    <xf numFmtId="0" fontId="23" fillId="0" borderId="0" xfId="0" applyFont="1" applyAlignment="1">
      <alignment wrapText="1"/>
    </xf>
    <xf numFmtId="0" fontId="21" fillId="0" borderId="0" xfId="0" applyFont="1" applyBorder="1" applyAlignment="1">
      <alignment wrapText="1"/>
    </xf>
    <xf numFmtId="0" fontId="23" fillId="0" borderId="0" xfId="1" applyFont="1" applyAlignment="1">
      <alignment horizontal="center" wrapText="1"/>
    </xf>
    <xf numFmtId="0" fontId="24" fillId="0" borderId="0" xfId="1" applyFont="1"/>
    <xf numFmtId="0" fontId="24" fillId="0" borderId="0" xfId="1" applyFont="1" applyAlignment="1"/>
    <xf numFmtId="0" fontId="24" fillId="0" borderId="0" xfId="0" applyFont="1" applyAlignment="1">
      <alignment wrapText="1"/>
    </xf>
    <xf numFmtId="0" fontId="24" fillId="0" borderId="0" xfId="0" applyFont="1" applyAlignment="1">
      <alignment horizontal="center" wrapText="1"/>
    </xf>
    <xf numFmtId="0" fontId="19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1" fillId="0" borderId="0" xfId="0" applyFont="1" applyAlignment="1">
      <alignment horizontal="left" wrapText="1"/>
    </xf>
    <xf numFmtId="0" fontId="25" fillId="0" borderId="1" xfId="1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6" xfId="1" applyFont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2" fontId="13" fillId="0" borderId="0" xfId="1" applyNumberFormat="1" applyFont="1" applyBorder="1" applyAlignment="1">
      <alignment horizontal="center" vertical="center" wrapText="1"/>
    </xf>
    <xf numFmtId="0" fontId="19" fillId="0" borderId="0" xfId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9" fillId="0" borderId="10" xfId="0" applyNumberFormat="1" applyFont="1" applyBorder="1" applyAlignment="1">
      <alignment horizontal="center" vertical="center" wrapText="1"/>
    </xf>
    <xf numFmtId="0" fontId="19" fillId="0" borderId="10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31" fillId="0" borderId="1" xfId="0" applyNumberFormat="1" applyFont="1" applyBorder="1" applyAlignment="1">
      <alignment horizontal="center" vertical="center" wrapText="1"/>
    </xf>
    <xf numFmtId="0" fontId="31" fillId="0" borderId="1" xfId="0" applyNumberFormat="1" applyFont="1" applyFill="1" applyBorder="1" applyAlignment="1">
      <alignment horizontal="center" vertical="center" wrapText="1"/>
    </xf>
    <xf numFmtId="164" fontId="8" fillId="0" borderId="7" xfId="0" applyNumberFormat="1" applyFont="1" applyBorder="1" applyAlignment="1">
      <alignment horizontal="center" vertical="center" wrapText="1"/>
    </xf>
    <xf numFmtId="0" fontId="19" fillId="0" borderId="7" xfId="0" applyNumberFormat="1" applyFont="1" applyFill="1" applyBorder="1" applyAlignment="1">
      <alignment horizontal="center" vertical="center" wrapText="1"/>
    </xf>
    <xf numFmtId="2" fontId="8" fillId="0" borderId="7" xfId="1" applyNumberFormat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3" fillId="0" borderId="1" xfId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0" xfId="1" applyFont="1" applyAlignment="1">
      <alignment horizontal="center"/>
    </xf>
    <xf numFmtId="0" fontId="0" fillId="0" borderId="0" xfId="0" applyAlignment="1"/>
    <xf numFmtId="0" fontId="24" fillId="0" borderId="0" xfId="1" applyFont="1" applyAlignment="1">
      <alignment horizontal="center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vertical="top"/>
    </xf>
    <xf numFmtId="0" fontId="24" fillId="0" borderId="0" xfId="1" applyFont="1" applyAlignment="1">
      <alignment horizontal="left" wrapText="1"/>
    </xf>
    <xf numFmtId="0" fontId="22" fillId="0" borderId="0" xfId="0" applyFont="1" applyAlignment="1">
      <alignment horizontal="left" wrapText="1"/>
    </xf>
    <xf numFmtId="0" fontId="24" fillId="0" borderId="0" xfId="0" applyFont="1" applyAlignment="1">
      <alignment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4" fillId="0" borderId="0" xfId="0" applyFont="1" applyAlignment="1">
      <alignment horizontal="center" wrapText="1"/>
    </xf>
    <xf numFmtId="0" fontId="2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center" wrapText="1"/>
    </xf>
    <xf numFmtId="0" fontId="11" fillId="0" borderId="2" xfId="0" applyFont="1" applyBorder="1" applyAlignment="1">
      <alignment horizontal="left" wrapText="1"/>
    </xf>
    <xf numFmtId="0" fontId="27" fillId="0" borderId="0" xfId="0" applyFont="1" applyBorder="1" applyAlignment="1">
      <alignment horizontal="left" vertical="top" wrapText="1"/>
    </xf>
    <xf numFmtId="0" fontId="11" fillId="0" borderId="0" xfId="0" applyNumberFormat="1" applyFont="1" applyBorder="1" applyAlignment="1">
      <alignment horizontal="left" vertical="top" wrapText="1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29" fillId="0" borderId="1" xfId="0" applyFont="1" applyBorder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0" fontId="5" fillId="0" borderId="0" xfId="1" applyFont="1" applyAlignment="1">
      <alignment horizontal="left" wrapText="1"/>
    </xf>
    <xf numFmtId="0" fontId="0" fillId="0" borderId="0" xfId="0" applyAlignment="1">
      <alignment horizontal="left" wrapText="1"/>
    </xf>
    <xf numFmtId="0" fontId="23" fillId="0" borderId="0" xfId="1" applyFont="1" applyAlignment="1">
      <alignment wrapText="1"/>
    </xf>
    <xf numFmtId="0" fontId="21" fillId="0" borderId="0" xfId="0" applyFont="1" applyAlignment="1">
      <alignment wrapText="1"/>
    </xf>
    <xf numFmtId="0" fontId="11" fillId="0" borderId="0" xfId="0" applyFont="1" applyBorder="1" applyAlignment="1">
      <alignment horizontal="left" vertical="top" wrapText="1"/>
    </xf>
    <xf numFmtId="0" fontId="23" fillId="0" borderId="0" xfId="1" applyFont="1" applyAlignment="1">
      <alignment horizontal="left" wrapText="1"/>
    </xf>
    <xf numFmtId="0" fontId="21" fillId="0" borderId="0" xfId="0" applyFont="1" applyAlignment="1">
      <alignment horizontal="left" wrapText="1"/>
    </xf>
    <xf numFmtId="0" fontId="23" fillId="0" borderId="0" xfId="1" applyFont="1" applyAlignment="1">
      <alignment horizontal="center" wrapText="1"/>
    </xf>
    <xf numFmtId="0" fontId="30" fillId="0" borderId="1" xfId="0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0" xfId="0" applyFont="1" applyAlignment="1">
      <alignment horizontal="left" wrapText="1"/>
    </xf>
    <xf numFmtId="0" fontId="25" fillId="0" borderId="1" xfId="1" applyFont="1" applyBorder="1" applyAlignment="1">
      <alignment horizontal="center" vertical="center" wrapText="1"/>
    </xf>
    <xf numFmtId="0" fontId="25" fillId="0" borderId="6" xfId="1" applyFont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40"/>
  <sheetViews>
    <sheetView tabSelected="1" view="pageBreakPreview" zoomScale="61" zoomScaleNormal="75" zoomScaleSheetLayoutView="61" workbookViewId="0">
      <pane xSplit="2" ySplit="6" topLeftCell="C30" activePane="bottomRight" state="frozen"/>
      <selection pane="topRight" activeCell="C1" sqref="C1"/>
      <selection pane="bottomLeft" activeCell="A7" sqref="A7"/>
      <selection pane="bottomRight" activeCell="U8" sqref="U8"/>
    </sheetView>
  </sheetViews>
  <sheetFormatPr defaultColWidth="9.140625" defaultRowHeight="12.75" x14ac:dyDescent="0.2"/>
  <cols>
    <col min="1" max="1" width="8.140625" style="1" customWidth="1"/>
    <col min="2" max="2" width="26.7109375" style="1" customWidth="1"/>
    <col min="3" max="4" width="12.7109375" style="1" customWidth="1"/>
    <col min="5" max="6" width="11.140625" style="1" customWidth="1"/>
    <col min="7" max="7" width="13.140625" style="1" customWidth="1"/>
    <col min="8" max="8" width="13.85546875" style="1" customWidth="1"/>
    <col min="9" max="9" width="11.7109375" style="1" customWidth="1"/>
    <col min="10" max="10" width="11.5703125" style="1" customWidth="1"/>
    <col min="11" max="11" width="12.42578125" style="1" customWidth="1"/>
    <col min="12" max="12" width="14.85546875" style="1" customWidth="1"/>
    <col min="13" max="13" width="12.7109375" style="1" customWidth="1"/>
    <col min="14" max="14" width="14.140625" style="1" customWidth="1"/>
    <col min="15" max="15" width="11.5703125" style="1" customWidth="1"/>
    <col min="16" max="16" width="11.42578125" style="1" customWidth="1"/>
    <col min="17" max="17" width="10.7109375" style="1" customWidth="1"/>
    <col min="18" max="18" width="11.42578125" style="1" customWidth="1"/>
    <col min="19" max="20" width="11.140625" style="1" customWidth="1"/>
    <col min="21" max="21" width="10.28515625" style="1" customWidth="1"/>
    <col min="22" max="22" width="12.7109375" style="1" customWidth="1"/>
    <col min="23" max="23" width="12.28515625" style="1" customWidth="1"/>
    <col min="24" max="16384" width="9.140625" style="1"/>
  </cols>
  <sheetData>
    <row r="1" spans="1:26" ht="21.75" customHeight="1" x14ac:dyDescent="0.2">
      <c r="A1" s="78" t="s">
        <v>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</row>
    <row r="2" spans="1:26" ht="25.15" customHeight="1" x14ac:dyDescent="0.2">
      <c r="A2" s="78" t="s">
        <v>93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</row>
    <row r="3" spans="1:26" ht="31.5" customHeight="1" x14ac:dyDescent="0.2">
      <c r="A3" s="80" t="s">
        <v>0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</row>
    <row r="4" spans="1:26" ht="43.5" customHeight="1" x14ac:dyDescent="0.2">
      <c r="A4" s="87" t="s">
        <v>28</v>
      </c>
      <c r="B4" s="85" t="s">
        <v>27</v>
      </c>
      <c r="C4" s="85" t="s">
        <v>14</v>
      </c>
      <c r="D4" s="85"/>
      <c r="E4" s="85" t="s">
        <v>15</v>
      </c>
      <c r="F4" s="85"/>
      <c r="G4" s="85" t="s">
        <v>16</v>
      </c>
      <c r="H4" s="85"/>
      <c r="I4" s="85" t="s">
        <v>17</v>
      </c>
      <c r="J4" s="85"/>
      <c r="K4" s="85" t="s">
        <v>89</v>
      </c>
      <c r="L4" s="85"/>
      <c r="M4" s="104" t="s">
        <v>90</v>
      </c>
      <c r="N4" s="105"/>
      <c r="O4" s="99" t="s">
        <v>33</v>
      </c>
      <c r="P4" s="100"/>
      <c r="Q4" s="85" t="s">
        <v>8</v>
      </c>
      <c r="R4" s="87" t="s">
        <v>1</v>
      </c>
      <c r="S4" s="87" t="s">
        <v>20</v>
      </c>
      <c r="T4" s="83" t="s">
        <v>9</v>
      </c>
      <c r="U4" s="83"/>
      <c r="V4" s="33" t="s">
        <v>10</v>
      </c>
      <c r="W4" s="83" t="s">
        <v>11</v>
      </c>
    </row>
    <row r="5" spans="1:26" ht="65.25" customHeight="1" x14ac:dyDescent="0.2">
      <c r="A5" s="87"/>
      <c r="B5" s="87"/>
      <c r="C5" s="89" t="s">
        <v>34</v>
      </c>
      <c r="D5" s="89"/>
      <c r="E5" s="89" t="s">
        <v>18</v>
      </c>
      <c r="F5" s="89"/>
      <c r="G5" s="102" t="s">
        <v>92</v>
      </c>
      <c r="H5" s="102"/>
      <c r="I5" s="85" t="s">
        <v>19</v>
      </c>
      <c r="J5" s="85"/>
      <c r="K5" s="103" t="s">
        <v>35</v>
      </c>
      <c r="L5" s="103"/>
      <c r="M5" s="106" t="s">
        <v>91</v>
      </c>
      <c r="N5" s="107"/>
      <c r="O5" s="99" t="s">
        <v>37</v>
      </c>
      <c r="P5" s="100"/>
      <c r="Q5" s="85"/>
      <c r="R5" s="87"/>
      <c r="S5" s="87"/>
      <c r="T5" s="85" t="s">
        <v>8</v>
      </c>
      <c r="U5" s="85" t="s">
        <v>1</v>
      </c>
      <c r="V5" s="33" t="s">
        <v>12</v>
      </c>
      <c r="W5" s="83"/>
    </row>
    <row r="6" spans="1:26" ht="26.25" customHeight="1" thickBot="1" x14ac:dyDescent="0.25">
      <c r="A6" s="88"/>
      <c r="B6" s="88"/>
      <c r="C6" s="41" t="s">
        <v>2</v>
      </c>
      <c r="D6" s="41">
        <v>6</v>
      </c>
      <c r="E6" s="41" t="s">
        <v>2</v>
      </c>
      <c r="F6" s="41">
        <v>6</v>
      </c>
      <c r="G6" s="41" t="s">
        <v>2</v>
      </c>
      <c r="H6" s="41">
        <v>6</v>
      </c>
      <c r="I6" s="41" t="s">
        <v>2</v>
      </c>
      <c r="J6" s="41">
        <v>2</v>
      </c>
      <c r="K6" s="41" t="s">
        <v>2</v>
      </c>
      <c r="L6" s="41">
        <v>6</v>
      </c>
      <c r="M6" s="41" t="s">
        <v>2</v>
      </c>
      <c r="N6" s="41">
        <v>6</v>
      </c>
      <c r="O6" s="44" t="s">
        <v>2</v>
      </c>
      <c r="P6" s="44">
        <v>2</v>
      </c>
      <c r="Q6" s="86"/>
      <c r="R6" s="88"/>
      <c r="S6" s="88"/>
      <c r="T6" s="86"/>
      <c r="U6" s="86"/>
      <c r="V6" s="42" t="s">
        <v>13</v>
      </c>
      <c r="W6" s="84"/>
    </row>
    <row r="7" spans="1:26" ht="31.5" customHeight="1" x14ac:dyDescent="0.2">
      <c r="A7" s="35">
        <v>1</v>
      </c>
      <c r="B7" s="36" t="s">
        <v>41</v>
      </c>
      <c r="C7" s="35" t="s">
        <v>71</v>
      </c>
      <c r="D7" s="35">
        <f t="shared" ref="D7:D23" si="0">IF(C7="AA",10, IF(C7="AB",9, IF(C7="BB",8, IF(C7="BC",7,IF(C7="CC",6, IF(C7="CD",5, IF(C7="DD",4,IF(C7="F",0))))))))</f>
        <v>10</v>
      </c>
      <c r="E7" s="37" t="s">
        <v>73</v>
      </c>
      <c r="F7" s="37">
        <f t="shared" ref="F7:F23" si="1">IF(E7="AA",10, IF(E7="AB",9, IF(E7="BB",8, IF(E7="BC",7,IF(E7="CC",6, IF(E7="CD",5, IF(E7="DD",4,IF(E7="F",0))))))))</f>
        <v>8</v>
      </c>
      <c r="G7" s="35" t="s">
        <v>71</v>
      </c>
      <c r="H7" s="38">
        <f t="shared" ref="H7:H23" si="2">IF(G7="AA",10, IF(G7="AB",9, IF(G7="BB",8, IF(G7="BC",7,IF(G7="CC",6, IF(G7="CD",5, IF(G7="DD",4,IF(G7="F",0))))))))</f>
        <v>10</v>
      </c>
      <c r="I7" s="38" t="s">
        <v>71</v>
      </c>
      <c r="J7" s="38">
        <f t="shared" ref="J7:J23" si="3">IF(I7="AA",10, IF(I7="AB",9, IF(I7="BB",8, IF(I7="BC",7,IF(I7="CC",6, IF(I7="CD",5, IF(I7="DD",4,IF(I7="F",0))))))))</f>
        <v>10</v>
      </c>
      <c r="K7" s="38" t="s">
        <v>72</v>
      </c>
      <c r="L7" s="38">
        <f t="shared" ref="L7:L23" si="4">IF(K7="AA",10, IF(K7="AB",9, IF(K7="BB",8, IF(K7="BC",7,IF(K7="CC",6, IF(K7="CD",5, IF(K7="DD",4,IF(K7="F",0))))))))</f>
        <v>9</v>
      </c>
      <c r="M7" s="38" t="s">
        <v>71</v>
      </c>
      <c r="N7" s="38">
        <f t="shared" ref="N7:P23" si="5">IF(M7="AA",10, IF(M7="AB",9, IF(M7="BB",8, IF(M7="BC",7,IF(M7="CC",6, IF(M7="CD",5, IF(M7="DD",4,IF(M7="F",0))))))))</f>
        <v>10</v>
      </c>
      <c r="O7" s="17" t="s">
        <v>72</v>
      </c>
      <c r="P7" s="17">
        <f t="shared" ref="P7" si="6">IF(O7="AA",10, IF(O7="AB",9, IF(O7="BB",8, IF(O7="BC",7,IF(O7="CC",6, IF(O7="CD",5, IF(O7="DD",4,IF(O7="F",0))))))))</f>
        <v>9</v>
      </c>
      <c r="Q7" s="38">
        <v>34</v>
      </c>
      <c r="R7" s="38">
        <f>(D7*6+F7*6+H7*6+J7*2+L7*6+N7*6+P7*2)</f>
        <v>320</v>
      </c>
      <c r="S7" s="39">
        <f>R7/Q7</f>
        <v>9.4117647058823533</v>
      </c>
      <c r="T7" s="17">
        <v>34</v>
      </c>
      <c r="U7" s="38">
        <v>274</v>
      </c>
      <c r="V7" s="43">
        <f>(R7+U7)/(Q7+T7)</f>
        <v>8.735294117647058</v>
      </c>
      <c r="W7" s="40" t="str">
        <f>IF(V7&lt;6,"***", IF(V7&gt;=6,"-"))</f>
        <v>-</v>
      </c>
    </row>
    <row r="8" spans="1:26" ht="32.25" customHeight="1" x14ac:dyDescent="0.2">
      <c r="A8" s="16">
        <v>2</v>
      </c>
      <c r="B8" s="36" t="s">
        <v>42</v>
      </c>
      <c r="C8" s="16" t="s">
        <v>74</v>
      </c>
      <c r="D8" s="16">
        <f t="shared" si="0"/>
        <v>7</v>
      </c>
      <c r="E8" s="19" t="s">
        <v>77</v>
      </c>
      <c r="F8" s="19">
        <f t="shared" si="1"/>
        <v>5</v>
      </c>
      <c r="G8" s="16" t="s">
        <v>73</v>
      </c>
      <c r="H8" s="17">
        <f t="shared" si="2"/>
        <v>8</v>
      </c>
      <c r="I8" s="17" t="s">
        <v>72</v>
      </c>
      <c r="J8" s="17">
        <f t="shared" si="3"/>
        <v>9</v>
      </c>
      <c r="K8" s="17" t="s">
        <v>75</v>
      </c>
      <c r="L8" s="17">
        <f t="shared" si="4"/>
        <v>4</v>
      </c>
      <c r="M8" s="17" t="s">
        <v>73</v>
      </c>
      <c r="N8" s="17">
        <f t="shared" si="5"/>
        <v>8</v>
      </c>
      <c r="O8" s="17" t="s">
        <v>71</v>
      </c>
      <c r="P8" s="17">
        <f t="shared" ref="P8" si="7">IF(O8="AA",10, IF(O8="AB",9, IF(O8="BB",8, IF(O8="BC",7,IF(O8="CC",6, IF(O8="CD",5, IF(O8="DD",4,IF(O8="F",0))))))))</f>
        <v>10</v>
      </c>
      <c r="Q8" s="38">
        <v>34</v>
      </c>
      <c r="R8" s="38">
        <f t="shared" ref="R8:R23" si="8">(D8*6+F8*6+H8*6+J8*2+L8*6+N8*6+P8*2)</f>
        <v>230</v>
      </c>
      <c r="S8" s="39">
        <f t="shared" ref="S8:S23" si="9">R8/Q8</f>
        <v>6.7647058823529411</v>
      </c>
      <c r="T8" s="17">
        <v>34</v>
      </c>
      <c r="U8" s="139">
        <v>208</v>
      </c>
      <c r="V8" s="43">
        <f t="shared" ref="V8:V23" si="10">(R8+U8)/(Q8+T8)</f>
        <v>6.4411764705882355</v>
      </c>
      <c r="W8" s="18" t="str">
        <f t="shared" ref="W8:W23" si="11">IF(V8&lt;6,"***", IF(V8&gt;=6,"-"))</f>
        <v>-</v>
      </c>
    </row>
    <row r="9" spans="1:26" ht="32.25" customHeight="1" x14ac:dyDescent="0.2">
      <c r="A9" s="16">
        <v>3</v>
      </c>
      <c r="B9" s="36" t="s">
        <v>43</v>
      </c>
      <c r="C9" s="16" t="s">
        <v>72</v>
      </c>
      <c r="D9" s="16">
        <f t="shared" si="0"/>
        <v>9</v>
      </c>
      <c r="E9" s="19" t="s">
        <v>73</v>
      </c>
      <c r="F9" s="19">
        <f t="shared" si="1"/>
        <v>8</v>
      </c>
      <c r="G9" s="16" t="s">
        <v>74</v>
      </c>
      <c r="H9" s="17">
        <f t="shared" si="2"/>
        <v>7</v>
      </c>
      <c r="I9" s="17" t="s">
        <v>71</v>
      </c>
      <c r="J9" s="17">
        <f t="shared" si="3"/>
        <v>10</v>
      </c>
      <c r="K9" s="17" t="s">
        <v>77</v>
      </c>
      <c r="L9" s="17">
        <f t="shared" si="4"/>
        <v>5</v>
      </c>
      <c r="M9" s="17" t="s">
        <v>73</v>
      </c>
      <c r="N9" s="17">
        <f t="shared" si="5"/>
        <v>8</v>
      </c>
      <c r="O9" s="17" t="s">
        <v>72</v>
      </c>
      <c r="P9" s="17">
        <f t="shared" ref="P9" si="12">IF(O9="AA",10, IF(O9="AB",9, IF(O9="BB",8, IF(O9="BC",7,IF(O9="CC",6, IF(O9="CD",5, IF(O9="DD",4,IF(O9="F",0))))))))</f>
        <v>9</v>
      </c>
      <c r="Q9" s="38">
        <v>34</v>
      </c>
      <c r="R9" s="38">
        <f t="shared" si="8"/>
        <v>260</v>
      </c>
      <c r="S9" s="39">
        <f t="shared" si="9"/>
        <v>7.6470588235294121</v>
      </c>
      <c r="T9" s="17">
        <v>34</v>
      </c>
      <c r="U9" s="17">
        <v>200</v>
      </c>
      <c r="V9" s="43">
        <f t="shared" si="10"/>
        <v>6.7647058823529411</v>
      </c>
      <c r="W9" s="18" t="str">
        <f t="shared" si="11"/>
        <v>-</v>
      </c>
      <c r="Z9" s="45" t="s">
        <v>31</v>
      </c>
    </row>
    <row r="10" spans="1:26" ht="32.25" customHeight="1" x14ac:dyDescent="0.2">
      <c r="A10" s="16">
        <v>4</v>
      </c>
      <c r="B10" s="36" t="s">
        <v>44</v>
      </c>
      <c r="C10" s="73" t="s">
        <v>73</v>
      </c>
      <c r="D10" s="16">
        <f t="shared" si="0"/>
        <v>8</v>
      </c>
      <c r="E10" s="19" t="s">
        <v>74</v>
      </c>
      <c r="F10" s="19">
        <f t="shared" si="1"/>
        <v>7</v>
      </c>
      <c r="G10" s="16" t="s">
        <v>72</v>
      </c>
      <c r="H10" s="17">
        <f t="shared" si="2"/>
        <v>9</v>
      </c>
      <c r="I10" s="17" t="s">
        <v>72</v>
      </c>
      <c r="J10" s="17">
        <f t="shared" si="3"/>
        <v>9</v>
      </c>
      <c r="K10" s="17" t="s">
        <v>75</v>
      </c>
      <c r="L10" s="17">
        <f t="shared" si="4"/>
        <v>4</v>
      </c>
      <c r="M10" s="17" t="s">
        <v>72</v>
      </c>
      <c r="N10" s="17">
        <f t="shared" si="5"/>
        <v>9</v>
      </c>
      <c r="O10" s="17" t="s">
        <v>71</v>
      </c>
      <c r="P10" s="17">
        <f t="shared" si="5"/>
        <v>10</v>
      </c>
      <c r="Q10" s="17">
        <v>34</v>
      </c>
      <c r="R10" s="38">
        <f t="shared" si="8"/>
        <v>260</v>
      </c>
      <c r="S10" s="39">
        <f t="shared" si="9"/>
        <v>7.6470588235294121</v>
      </c>
      <c r="T10" s="17">
        <v>34</v>
      </c>
      <c r="U10" s="17">
        <v>192</v>
      </c>
      <c r="V10" s="43">
        <f t="shared" si="10"/>
        <v>6.6470588235294121</v>
      </c>
      <c r="W10" s="18" t="str">
        <f t="shared" si="11"/>
        <v>-</v>
      </c>
    </row>
    <row r="11" spans="1:26" ht="31.5" customHeight="1" x14ac:dyDescent="0.2">
      <c r="A11" s="16">
        <v>5</v>
      </c>
      <c r="B11" s="36" t="s">
        <v>45</v>
      </c>
      <c r="C11" s="16" t="s">
        <v>74</v>
      </c>
      <c r="D11" s="16">
        <f t="shared" si="0"/>
        <v>7</v>
      </c>
      <c r="E11" s="19" t="s">
        <v>75</v>
      </c>
      <c r="F11" s="19">
        <f t="shared" si="1"/>
        <v>4</v>
      </c>
      <c r="G11" s="16" t="s">
        <v>74</v>
      </c>
      <c r="H11" s="17">
        <f t="shared" si="2"/>
        <v>7</v>
      </c>
      <c r="I11" s="17" t="s">
        <v>72</v>
      </c>
      <c r="J11" s="17">
        <f t="shared" si="3"/>
        <v>9</v>
      </c>
      <c r="K11" s="17" t="s">
        <v>75</v>
      </c>
      <c r="L11" s="17">
        <f t="shared" si="4"/>
        <v>4</v>
      </c>
      <c r="M11" s="17" t="s">
        <v>74</v>
      </c>
      <c r="N11" s="17">
        <f t="shared" si="5"/>
        <v>7</v>
      </c>
      <c r="O11" s="17" t="s">
        <v>72</v>
      </c>
      <c r="P11" s="17">
        <f t="shared" ref="P11:P17" si="13">IF(O11="AA",10, IF(O11="AB",9, IF(O11="BB",8, IF(O11="BC",7,IF(O11="CC",6, IF(O11="CD",5, IF(O11="DD",4,IF(O11="F",0))))))))</f>
        <v>9</v>
      </c>
      <c r="Q11" s="17">
        <v>34</v>
      </c>
      <c r="R11" s="38">
        <f t="shared" si="8"/>
        <v>210</v>
      </c>
      <c r="S11" s="39">
        <f t="shared" si="9"/>
        <v>6.1764705882352944</v>
      </c>
      <c r="T11" s="17">
        <v>34</v>
      </c>
      <c r="U11" s="17">
        <v>196</v>
      </c>
      <c r="V11" s="43">
        <f t="shared" si="10"/>
        <v>5.9705882352941178</v>
      </c>
      <c r="W11" s="18" t="str">
        <f t="shared" si="11"/>
        <v>***</v>
      </c>
    </row>
    <row r="12" spans="1:26" ht="31.5" customHeight="1" x14ac:dyDescent="0.2">
      <c r="A12" s="16">
        <v>6</v>
      </c>
      <c r="B12" s="36" t="s">
        <v>46</v>
      </c>
      <c r="C12" s="16" t="s">
        <v>74</v>
      </c>
      <c r="D12" s="16">
        <f t="shared" ref="D12:D17" si="14">IF(C12="AA",10, IF(C12="AB",9, IF(C12="BB",8, IF(C12="BC",7,IF(C12="CC",6, IF(C12="CD",5, IF(C12="DD",4,IF(C12="F",0))))))))</f>
        <v>7</v>
      </c>
      <c r="E12" s="19" t="s">
        <v>76</v>
      </c>
      <c r="F12" s="19">
        <f t="shared" ref="F12:F17" si="15">IF(E12="AA",10, IF(E12="AB",9, IF(E12="BB",8, IF(E12="BC",7,IF(E12="CC",6, IF(E12="CD",5, IF(E12="DD",4,IF(E12="F",0))))))))</f>
        <v>6</v>
      </c>
      <c r="G12" s="16" t="s">
        <v>73</v>
      </c>
      <c r="H12" s="17">
        <f t="shared" ref="H12:H17" si="16">IF(G12="AA",10, IF(G12="AB",9, IF(G12="BB",8, IF(G12="BC",7,IF(G12="CC",6, IF(G12="CD",5, IF(G12="DD",4,IF(G12="F",0))))))))</f>
        <v>8</v>
      </c>
      <c r="I12" s="17" t="s">
        <v>71</v>
      </c>
      <c r="J12" s="17">
        <f t="shared" ref="J12:J17" si="17">IF(I12="AA",10, IF(I12="AB",9, IF(I12="BB",8, IF(I12="BC",7,IF(I12="CC",6, IF(I12="CD",5, IF(I12="DD",4,IF(I12="F",0))))))))</f>
        <v>10</v>
      </c>
      <c r="K12" s="17" t="s">
        <v>75</v>
      </c>
      <c r="L12" s="17">
        <f t="shared" ref="L12:L17" si="18">IF(K12="AA",10, IF(K12="AB",9, IF(K12="BB",8, IF(K12="BC",7,IF(K12="CC",6, IF(K12="CD",5, IF(K12="DD",4,IF(K12="F",0))))))))</f>
        <v>4</v>
      </c>
      <c r="M12" s="17" t="s">
        <v>72</v>
      </c>
      <c r="N12" s="17">
        <f t="shared" ref="N12" si="19">IF(M12="AA",10, IF(M12="AB",9, IF(M12="BB",8, IF(M12="BC",7,IF(M12="CC",6, IF(M12="CD",5, IF(M12="DD",4,IF(M12="F",0))))))))</f>
        <v>9</v>
      </c>
      <c r="O12" s="17" t="s">
        <v>71</v>
      </c>
      <c r="P12" s="17">
        <f t="shared" si="13"/>
        <v>10</v>
      </c>
      <c r="Q12" s="17">
        <v>34</v>
      </c>
      <c r="R12" s="38">
        <f t="shared" si="8"/>
        <v>244</v>
      </c>
      <c r="S12" s="39">
        <f t="shared" si="9"/>
        <v>7.1764705882352944</v>
      </c>
      <c r="T12" s="17">
        <v>34</v>
      </c>
      <c r="U12" s="17">
        <v>244</v>
      </c>
      <c r="V12" s="43">
        <f t="shared" si="10"/>
        <v>7.1764705882352944</v>
      </c>
      <c r="W12" s="18" t="str">
        <f t="shared" ref="W12:W17" si="20">IF(V12&lt;6,"***", IF(V12&gt;=6,"-"))</f>
        <v>-</v>
      </c>
    </row>
    <row r="13" spans="1:26" ht="31.5" customHeight="1" x14ac:dyDescent="0.2">
      <c r="A13" s="16">
        <v>7</v>
      </c>
      <c r="B13" s="36" t="s">
        <v>47</v>
      </c>
      <c r="C13" s="16" t="s">
        <v>72</v>
      </c>
      <c r="D13" s="16">
        <f t="shared" si="14"/>
        <v>9</v>
      </c>
      <c r="E13" s="19" t="s">
        <v>76</v>
      </c>
      <c r="F13" s="19">
        <f t="shared" si="15"/>
        <v>6</v>
      </c>
      <c r="G13" s="16" t="s">
        <v>71</v>
      </c>
      <c r="H13" s="17">
        <f t="shared" si="16"/>
        <v>10</v>
      </c>
      <c r="I13" s="17" t="s">
        <v>71</v>
      </c>
      <c r="J13" s="17">
        <f t="shared" si="17"/>
        <v>10</v>
      </c>
      <c r="K13" s="17" t="s">
        <v>76</v>
      </c>
      <c r="L13" s="17">
        <f t="shared" si="18"/>
        <v>6</v>
      </c>
      <c r="M13" s="17" t="s">
        <v>71</v>
      </c>
      <c r="N13" s="17">
        <f t="shared" ref="N13" si="21">IF(M13="AA",10, IF(M13="AB",9, IF(M13="BB",8, IF(M13="BC",7,IF(M13="CC",6, IF(M13="CD",5, IF(M13="DD",4,IF(M13="F",0))))))))</f>
        <v>10</v>
      </c>
      <c r="O13" s="17" t="s">
        <v>72</v>
      </c>
      <c r="P13" s="17">
        <f t="shared" si="13"/>
        <v>9</v>
      </c>
      <c r="Q13" s="17">
        <v>34</v>
      </c>
      <c r="R13" s="38">
        <f t="shared" si="8"/>
        <v>284</v>
      </c>
      <c r="S13" s="39">
        <f t="shared" si="9"/>
        <v>8.3529411764705888</v>
      </c>
      <c r="T13" s="17">
        <v>34</v>
      </c>
      <c r="U13" s="17">
        <v>256</v>
      </c>
      <c r="V13" s="43">
        <f t="shared" si="10"/>
        <v>7.9411764705882355</v>
      </c>
      <c r="W13" s="18" t="str">
        <f t="shared" si="20"/>
        <v>-</v>
      </c>
    </row>
    <row r="14" spans="1:26" ht="33" customHeight="1" x14ac:dyDescent="0.2">
      <c r="A14" s="16">
        <v>8</v>
      </c>
      <c r="B14" s="36" t="s">
        <v>48</v>
      </c>
      <c r="C14" s="16" t="s">
        <v>72</v>
      </c>
      <c r="D14" s="16">
        <f t="shared" si="14"/>
        <v>9</v>
      </c>
      <c r="E14" s="19" t="s">
        <v>76</v>
      </c>
      <c r="F14" s="19">
        <f t="shared" si="15"/>
        <v>6</v>
      </c>
      <c r="G14" s="16" t="s">
        <v>74</v>
      </c>
      <c r="H14" s="17">
        <f t="shared" si="16"/>
        <v>7</v>
      </c>
      <c r="I14" s="17" t="s">
        <v>73</v>
      </c>
      <c r="J14" s="17">
        <f t="shared" si="17"/>
        <v>8</v>
      </c>
      <c r="K14" s="17" t="s">
        <v>77</v>
      </c>
      <c r="L14" s="17">
        <f t="shared" si="18"/>
        <v>5</v>
      </c>
      <c r="M14" s="17" t="s">
        <v>74</v>
      </c>
      <c r="N14" s="17">
        <f t="shared" ref="N14" si="22">IF(M14="AA",10, IF(M14="AB",9, IF(M14="BB",8, IF(M14="BC",7,IF(M14="CC",6, IF(M14="CD",5, IF(M14="DD",4,IF(M14="F",0))))))))</f>
        <v>7</v>
      </c>
      <c r="O14" s="17" t="s">
        <v>73</v>
      </c>
      <c r="P14" s="17">
        <f t="shared" si="13"/>
        <v>8</v>
      </c>
      <c r="Q14" s="17">
        <v>34</v>
      </c>
      <c r="R14" s="38">
        <f t="shared" si="8"/>
        <v>236</v>
      </c>
      <c r="S14" s="39">
        <f t="shared" si="9"/>
        <v>6.9411764705882355</v>
      </c>
      <c r="T14" s="17">
        <v>34</v>
      </c>
      <c r="U14" s="17">
        <v>200</v>
      </c>
      <c r="V14" s="43">
        <f t="shared" si="10"/>
        <v>6.4117647058823533</v>
      </c>
      <c r="W14" s="18" t="str">
        <f t="shared" si="20"/>
        <v>-</v>
      </c>
    </row>
    <row r="15" spans="1:26" ht="31.5" customHeight="1" x14ac:dyDescent="0.2">
      <c r="A15" s="16">
        <v>9</v>
      </c>
      <c r="B15" s="36" t="s">
        <v>49</v>
      </c>
      <c r="C15" s="19" t="s">
        <v>71</v>
      </c>
      <c r="D15" s="19">
        <f t="shared" si="14"/>
        <v>10</v>
      </c>
      <c r="E15" s="19" t="s">
        <v>72</v>
      </c>
      <c r="F15" s="19">
        <f t="shared" si="15"/>
        <v>9</v>
      </c>
      <c r="G15" s="19" t="s">
        <v>71</v>
      </c>
      <c r="H15" s="19">
        <f t="shared" si="16"/>
        <v>10</v>
      </c>
      <c r="I15" s="19" t="s">
        <v>71</v>
      </c>
      <c r="J15" s="19">
        <f t="shared" si="17"/>
        <v>10</v>
      </c>
      <c r="K15" s="19" t="s">
        <v>73</v>
      </c>
      <c r="L15" s="19">
        <f t="shared" si="18"/>
        <v>8</v>
      </c>
      <c r="M15" s="19" t="s">
        <v>71</v>
      </c>
      <c r="N15" s="19">
        <f t="shared" ref="N15" si="23">IF(M15="AA",10, IF(M15="AB",9, IF(M15="BB",8, IF(M15="BC",7,IF(M15="CC",6, IF(M15="CD",5, IF(M15="DD",4,IF(M15="F",0))))))))</f>
        <v>10</v>
      </c>
      <c r="O15" s="17" t="s">
        <v>73</v>
      </c>
      <c r="P15" s="17">
        <f t="shared" si="13"/>
        <v>8</v>
      </c>
      <c r="Q15" s="17">
        <v>34</v>
      </c>
      <c r="R15" s="38">
        <f t="shared" si="8"/>
        <v>318</v>
      </c>
      <c r="S15" s="39">
        <f t="shared" si="9"/>
        <v>9.3529411764705888</v>
      </c>
      <c r="T15" s="17">
        <v>34</v>
      </c>
      <c r="U15" s="19">
        <v>266</v>
      </c>
      <c r="V15" s="43">
        <f t="shared" si="10"/>
        <v>8.5882352941176467</v>
      </c>
      <c r="W15" s="20" t="str">
        <f t="shared" si="20"/>
        <v>-</v>
      </c>
    </row>
    <row r="16" spans="1:26" ht="31.5" customHeight="1" x14ac:dyDescent="0.2">
      <c r="A16" s="16">
        <v>10</v>
      </c>
      <c r="B16" s="36" t="s">
        <v>51</v>
      </c>
      <c r="C16" s="16" t="s">
        <v>74</v>
      </c>
      <c r="D16" s="16">
        <f t="shared" si="14"/>
        <v>7</v>
      </c>
      <c r="E16" s="19" t="s">
        <v>77</v>
      </c>
      <c r="F16" s="19">
        <f t="shared" si="15"/>
        <v>5</v>
      </c>
      <c r="G16" s="16" t="s">
        <v>74</v>
      </c>
      <c r="H16" s="17">
        <f t="shared" si="16"/>
        <v>7</v>
      </c>
      <c r="I16" s="17" t="s">
        <v>72</v>
      </c>
      <c r="J16" s="17">
        <f t="shared" si="17"/>
        <v>9</v>
      </c>
      <c r="K16" s="17" t="s">
        <v>75</v>
      </c>
      <c r="L16" s="17">
        <f t="shared" si="18"/>
        <v>4</v>
      </c>
      <c r="M16" s="17" t="s">
        <v>74</v>
      </c>
      <c r="N16" s="17">
        <f t="shared" ref="N16" si="24">IF(M16="AA",10, IF(M16="AB",9, IF(M16="BB",8, IF(M16="BC",7,IF(M16="CC",6, IF(M16="CD",5, IF(M16="DD",4,IF(M16="F",0))))))))</f>
        <v>7</v>
      </c>
      <c r="O16" s="17" t="s">
        <v>72</v>
      </c>
      <c r="P16" s="17">
        <f t="shared" si="13"/>
        <v>9</v>
      </c>
      <c r="Q16" s="17">
        <v>34</v>
      </c>
      <c r="R16" s="38">
        <f t="shared" si="8"/>
        <v>216</v>
      </c>
      <c r="S16" s="39">
        <f t="shared" si="9"/>
        <v>6.3529411764705879</v>
      </c>
      <c r="T16" s="17">
        <v>34</v>
      </c>
      <c r="U16" s="17">
        <v>226</v>
      </c>
      <c r="V16" s="43">
        <f t="shared" si="10"/>
        <v>6.5</v>
      </c>
      <c r="W16" s="18" t="str">
        <f t="shared" si="20"/>
        <v>-</v>
      </c>
    </row>
    <row r="17" spans="1:23" ht="31.5" customHeight="1" x14ac:dyDescent="0.2">
      <c r="A17" s="16">
        <v>11</v>
      </c>
      <c r="B17" s="36" t="s">
        <v>52</v>
      </c>
      <c r="C17" s="16" t="s">
        <v>74</v>
      </c>
      <c r="D17" s="16">
        <f t="shared" si="14"/>
        <v>7</v>
      </c>
      <c r="E17" s="19" t="s">
        <v>77</v>
      </c>
      <c r="F17" s="19">
        <f t="shared" si="15"/>
        <v>5</v>
      </c>
      <c r="G17" s="16" t="s">
        <v>73</v>
      </c>
      <c r="H17" s="17">
        <f t="shared" si="16"/>
        <v>8</v>
      </c>
      <c r="I17" s="17" t="s">
        <v>71</v>
      </c>
      <c r="J17" s="17">
        <f t="shared" si="17"/>
        <v>10</v>
      </c>
      <c r="K17" s="74" t="s">
        <v>77</v>
      </c>
      <c r="L17" s="17">
        <f t="shared" si="18"/>
        <v>5</v>
      </c>
      <c r="M17" s="17" t="s">
        <v>73</v>
      </c>
      <c r="N17" s="17">
        <f t="shared" ref="N17" si="25">IF(M17="AA",10, IF(M17="AB",9, IF(M17="BB",8, IF(M17="BC",7,IF(M17="CC",6, IF(M17="CD",5, IF(M17="DD",4,IF(M17="F",0))))))))</f>
        <v>8</v>
      </c>
      <c r="O17" s="17" t="s">
        <v>72</v>
      </c>
      <c r="P17" s="17">
        <f t="shared" si="13"/>
        <v>9</v>
      </c>
      <c r="Q17" s="17">
        <v>34</v>
      </c>
      <c r="R17" s="38">
        <f t="shared" si="8"/>
        <v>236</v>
      </c>
      <c r="S17" s="39">
        <f t="shared" si="9"/>
        <v>6.9411764705882355</v>
      </c>
      <c r="T17" s="17">
        <v>34</v>
      </c>
      <c r="U17" s="17">
        <v>228</v>
      </c>
      <c r="V17" s="43">
        <f t="shared" si="10"/>
        <v>6.8235294117647056</v>
      </c>
      <c r="W17" s="18" t="str">
        <f t="shared" si="20"/>
        <v>-</v>
      </c>
    </row>
    <row r="18" spans="1:23" ht="31.5" customHeight="1" x14ac:dyDescent="0.2">
      <c r="A18" s="16">
        <v>12</v>
      </c>
      <c r="B18" s="36" t="s">
        <v>53</v>
      </c>
      <c r="C18" s="16" t="s">
        <v>73</v>
      </c>
      <c r="D18" s="16">
        <f t="shared" si="0"/>
        <v>8</v>
      </c>
      <c r="E18" s="19" t="s">
        <v>74</v>
      </c>
      <c r="F18" s="19">
        <f t="shared" si="1"/>
        <v>7</v>
      </c>
      <c r="G18" s="16" t="s">
        <v>71</v>
      </c>
      <c r="H18" s="17">
        <f t="shared" si="2"/>
        <v>10</v>
      </c>
      <c r="I18" s="17" t="s">
        <v>71</v>
      </c>
      <c r="J18" s="17">
        <f t="shared" si="3"/>
        <v>10</v>
      </c>
      <c r="K18" s="17" t="s">
        <v>76</v>
      </c>
      <c r="L18" s="17">
        <f t="shared" si="4"/>
        <v>6</v>
      </c>
      <c r="M18" s="17" t="s">
        <v>74</v>
      </c>
      <c r="N18" s="17">
        <f t="shared" si="5"/>
        <v>7</v>
      </c>
      <c r="O18" s="17" t="s">
        <v>72</v>
      </c>
      <c r="P18" s="17">
        <f t="shared" ref="P18" si="26">IF(O18="AA",10, IF(O18="AB",9, IF(O18="BB",8, IF(O18="BC",7,IF(O18="CC",6, IF(O18="CD",5, IF(O18="DD",4,IF(O18="F",0))))))))</f>
        <v>9</v>
      </c>
      <c r="Q18" s="17">
        <v>34</v>
      </c>
      <c r="R18" s="38">
        <f t="shared" si="8"/>
        <v>266</v>
      </c>
      <c r="S18" s="39">
        <f t="shared" si="9"/>
        <v>7.8235294117647056</v>
      </c>
      <c r="T18" s="17">
        <v>34</v>
      </c>
      <c r="U18" s="17">
        <v>210</v>
      </c>
      <c r="V18" s="43">
        <f t="shared" si="10"/>
        <v>7</v>
      </c>
      <c r="W18" s="18" t="str">
        <f t="shared" si="11"/>
        <v>-</v>
      </c>
    </row>
    <row r="19" spans="1:23" ht="32.25" customHeight="1" x14ac:dyDescent="0.2">
      <c r="A19" s="16">
        <v>13</v>
      </c>
      <c r="B19" s="36" t="s">
        <v>54</v>
      </c>
      <c r="C19" s="16" t="s">
        <v>71</v>
      </c>
      <c r="D19" s="16">
        <f t="shared" si="0"/>
        <v>10</v>
      </c>
      <c r="E19" s="19" t="s">
        <v>77</v>
      </c>
      <c r="F19" s="19">
        <f t="shared" si="1"/>
        <v>5</v>
      </c>
      <c r="G19" s="16" t="s">
        <v>73</v>
      </c>
      <c r="H19" s="17">
        <f t="shared" si="2"/>
        <v>8</v>
      </c>
      <c r="I19" s="17" t="s">
        <v>71</v>
      </c>
      <c r="J19" s="17">
        <f t="shared" si="3"/>
        <v>10</v>
      </c>
      <c r="K19" s="17" t="s">
        <v>77</v>
      </c>
      <c r="L19" s="17">
        <f t="shared" si="4"/>
        <v>5</v>
      </c>
      <c r="M19" s="17" t="s">
        <v>73</v>
      </c>
      <c r="N19" s="17">
        <f t="shared" si="5"/>
        <v>8</v>
      </c>
      <c r="O19" s="17" t="s">
        <v>73</v>
      </c>
      <c r="P19" s="17">
        <f t="shared" ref="P19" si="27">IF(O19="AA",10, IF(O19="AB",9, IF(O19="BB",8, IF(O19="BC",7,IF(O19="CC",6, IF(O19="CD",5, IF(O19="DD",4,IF(O19="F",0))))))))</f>
        <v>8</v>
      </c>
      <c r="Q19" s="17">
        <v>34</v>
      </c>
      <c r="R19" s="38">
        <f t="shared" si="8"/>
        <v>252</v>
      </c>
      <c r="S19" s="39">
        <f t="shared" si="9"/>
        <v>7.4117647058823533</v>
      </c>
      <c r="T19" s="17">
        <v>34</v>
      </c>
      <c r="U19" s="17">
        <v>210</v>
      </c>
      <c r="V19" s="43">
        <f t="shared" si="10"/>
        <v>6.7941176470588234</v>
      </c>
      <c r="W19" s="18" t="str">
        <f t="shared" si="11"/>
        <v>-</v>
      </c>
    </row>
    <row r="20" spans="1:23" ht="32.25" customHeight="1" x14ac:dyDescent="0.2">
      <c r="A20" s="16">
        <v>14</v>
      </c>
      <c r="B20" s="36" t="s">
        <v>55</v>
      </c>
      <c r="C20" s="16" t="s">
        <v>73</v>
      </c>
      <c r="D20" s="16">
        <f t="shared" si="0"/>
        <v>8</v>
      </c>
      <c r="E20" s="19" t="s">
        <v>74</v>
      </c>
      <c r="F20" s="19">
        <f t="shared" si="1"/>
        <v>7</v>
      </c>
      <c r="G20" s="16" t="s">
        <v>73</v>
      </c>
      <c r="H20" s="17">
        <f t="shared" si="2"/>
        <v>8</v>
      </c>
      <c r="I20" s="17" t="s">
        <v>71</v>
      </c>
      <c r="J20" s="17">
        <f t="shared" si="3"/>
        <v>10</v>
      </c>
      <c r="K20" s="17" t="s">
        <v>75</v>
      </c>
      <c r="L20" s="17">
        <f t="shared" si="4"/>
        <v>4</v>
      </c>
      <c r="M20" s="17" t="s">
        <v>74</v>
      </c>
      <c r="N20" s="17">
        <f t="shared" si="5"/>
        <v>7</v>
      </c>
      <c r="O20" s="17" t="s">
        <v>76</v>
      </c>
      <c r="P20" s="17">
        <f t="shared" ref="P20" si="28">IF(O20="AA",10, IF(O20="AB",9, IF(O20="BB",8, IF(O20="BC",7,IF(O20="CC",6, IF(O20="CD",5, IF(O20="DD",4,IF(O20="F",0))))))))</f>
        <v>6</v>
      </c>
      <c r="Q20" s="17">
        <v>34</v>
      </c>
      <c r="R20" s="38">
        <f t="shared" si="8"/>
        <v>236</v>
      </c>
      <c r="S20" s="39">
        <f t="shared" si="9"/>
        <v>6.9411764705882355</v>
      </c>
      <c r="T20" s="17">
        <v>34</v>
      </c>
      <c r="U20" s="17">
        <v>218</v>
      </c>
      <c r="V20" s="43">
        <f t="shared" si="10"/>
        <v>6.6764705882352944</v>
      </c>
      <c r="W20" s="18" t="str">
        <f t="shared" si="11"/>
        <v>-</v>
      </c>
    </row>
    <row r="21" spans="1:23" s="13" customFormat="1" ht="32.25" customHeight="1" x14ac:dyDescent="0.2">
      <c r="A21" s="19">
        <v>15</v>
      </c>
      <c r="B21" s="36" t="s">
        <v>56</v>
      </c>
      <c r="C21" s="19" t="s">
        <v>71</v>
      </c>
      <c r="D21" s="19">
        <f t="shared" si="0"/>
        <v>10</v>
      </c>
      <c r="E21" s="19" t="s">
        <v>73</v>
      </c>
      <c r="F21" s="19">
        <f t="shared" si="1"/>
        <v>8</v>
      </c>
      <c r="G21" s="19" t="s">
        <v>72</v>
      </c>
      <c r="H21" s="19">
        <f t="shared" si="2"/>
        <v>9</v>
      </c>
      <c r="I21" s="19" t="s">
        <v>71</v>
      </c>
      <c r="J21" s="19">
        <f t="shared" si="3"/>
        <v>10</v>
      </c>
      <c r="K21" s="19" t="s">
        <v>72</v>
      </c>
      <c r="L21" s="19">
        <f t="shared" si="4"/>
        <v>9</v>
      </c>
      <c r="M21" s="19" t="s">
        <v>71</v>
      </c>
      <c r="N21" s="19">
        <f t="shared" si="5"/>
        <v>10</v>
      </c>
      <c r="O21" s="17" t="s">
        <v>72</v>
      </c>
      <c r="P21" s="17">
        <f t="shared" ref="P21" si="29">IF(O21="AA",10, IF(O21="AB",9, IF(O21="BB",8, IF(O21="BC",7,IF(O21="CC",6, IF(O21="CD",5, IF(O21="DD",4,IF(O21="F",0))))))))</f>
        <v>9</v>
      </c>
      <c r="Q21" s="17">
        <v>34</v>
      </c>
      <c r="R21" s="38">
        <f t="shared" si="8"/>
        <v>314</v>
      </c>
      <c r="S21" s="39">
        <f t="shared" si="9"/>
        <v>9.235294117647058</v>
      </c>
      <c r="T21" s="17">
        <v>34</v>
      </c>
      <c r="U21" s="19">
        <v>268</v>
      </c>
      <c r="V21" s="43">
        <f t="shared" si="10"/>
        <v>8.5588235294117645</v>
      </c>
      <c r="W21" s="20" t="str">
        <f t="shared" si="11"/>
        <v>-</v>
      </c>
    </row>
    <row r="22" spans="1:23" s="13" customFormat="1" ht="32.25" customHeight="1" x14ac:dyDescent="0.2">
      <c r="A22" s="19">
        <v>16</v>
      </c>
      <c r="B22" s="36" t="s">
        <v>57</v>
      </c>
      <c r="C22" s="19" t="s">
        <v>73</v>
      </c>
      <c r="D22" s="19">
        <f t="shared" ref="D22" si="30">IF(C22="AA",10, IF(C22="AB",9, IF(C22="BB",8, IF(C22="BC",7,IF(C22="CC",6, IF(C22="CD",5, IF(C22="DD",4,IF(C22="F",0))))))))</f>
        <v>8</v>
      </c>
      <c r="E22" s="19" t="s">
        <v>76</v>
      </c>
      <c r="F22" s="19">
        <f t="shared" ref="F22" si="31">IF(E22="AA",10, IF(E22="AB",9, IF(E22="BB",8, IF(E22="BC",7,IF(E22="CC",6, IF(E22="CD",5, IF(E22="DD",4,IF(E22="F",0))))))))</f>
        <v>6</v>
      </c>
      <c r="G22" s="19" t="s">
        <v>72</v>
      </c>
      <c r="H22" s="19">
        <f t="shared" ref="H22" si="32">IF(G22="AA",10, IF(G22="AB",9, IF(G22="BB",8, IF(G22="BC",7,IF(G22="CC",6, IF(G22="CD",5, IF(G22="DD",4,IF(G22="F",0))))))))</f>
        <v>9</v>
      </c>
      <c r="I22" s="19" t="s">
        <v>72</v>
      </c>
      <c r="J22" s="19">
        <f t="shared" ref="J22" si="33">IF(I22="AA",10, IF(I22="AB",9, IF(I22="BB",8, IF(I22="BC",7,IF(I22="CC",6, IF(I22="CD",5, IF(I22="DD",4,IF(I22="F",0))))))))</f>
        <v>9</v>
      </c>
      <c r="K22" s="19" t="s">
        <v>76</v>
      </c>
      <c r="L22" s="19">
        <f t="shared" ref="L22" si="34">IF(K22="AA",10, IF(K22="AB",9, IF(K22="BB",8, IF(K22="BC",7,IF(K22="CC",6, IF(K22="CD",5, IF(K22="DD",4,IF(K22="F",0))))))))</f>
        <v>6</v>
      </c>
      <c r="M22" s="19" t="s">
        <v>73</v>
      </c>
      <c r="N22" s="19">
        <f t="shared" ref="N22" si="35">IF(M22="AA",10, IF(M22="AB",9, IF(M22="BB",8, IF(M22="BC",7,IF(M22="CC",6, IF(M22="CD",5, IF(M22="DD",4,IF(M22="F",0))))))))</f>
        <v>8</v>
      </c>
      <c r="O22" s="17" t="s">
        <v>73</v>
      </c>
      <c r="P22" s="17">
        <f t="shared" ref="P22" si="36">IF(O22="AA",10, IF(O22="AB",9, IF(O22="BB",8, IF(O22="BC",7,IF(O22="CC",6, IF(O22="CD",5, IF(O22="DD",4,IF(O22="F",0))))))))</f>
        <v>8</v>
      </c>
      <c r="Q22" s="17">
        <v>34</v>
      </c>
      <c r="R22" s="38">
        <f t="shared" ref="R22" si="37">(D22*6+F22*6+H22*6+J22*2+L22*6+N22*6+P22*2)</f>
        <v>256</v>
      </c>
      <c r="S22" s="39">
        <f t="shared" ref="S22" si="38">R22/Q22</f>
        <v>7.5294117647058822</v>
      </c>
      <c r="T22" s="17">
        <v>34</v>
      </c>
      <c r="U22" s="19">
        <v>208</v>
      </c>
      <c r="V22" s="43">
        <f t="shared" ref="V22" si="39">(R22+U22)/(Q22+T22)</f>
        <v>6.8235294117647056</v>
      </c>
      <c r="W22" s="20" t="str">
        <f t="shared" ref="W22" si="40">IF(V22&lt;6,"***", IF(V22&gt;=6,"-"))</f>
        <v>-</v>
      </c>
    </row>
    <row r="23" spans="1:23" ht="33.75" customHeight="1" x14ac:dyDescent="0.2">
      <c r="A23" s="16">
        <v>17</v>
      </c>
      <c r="B23" s="36" t="s">
        <v>58</v>
      </c>
      <c r="C23" s="16" t="s">
        <v>72</v>
      </c>
      <c r="D23" s="16">
        <f t="shared" si="0"/>
        <v>9</v>
      </c>
      <c r="E23" s="19" t="s">
        <v>74</v>
      </c>
      <c r="F23" s="19">
        <f t="shared" si="1"/>
        <v>7</v>
      </c>
      <c r="G23" s="16" t="s">
        <v>73</v>
      </c>
      <c r="H23" s="17">
        <f t="shared" si="2"/>
        <v>8</v>
      </c>
      <c r="I23" s="17" t="s">
        <v>71</v>
      </c>
      <c r="J23" s="17">
        <f t="shared" si="3"/>
        <v>10</v>
      </c>
      <c r="K23" s="17" t="s">
        <v>76</v>
      </c>
      <c r="L23" s="17">
        <f t="shared" si="4"/>
        <v>6</v>
      </c>
      <c r="M23" s="17" t="s">
        <v>72</v>
      </c>
      <c r="N23" s="17">
        <f t="shared" si="5"/>
        <v>9</v>
      </c>
      <c r="O23" s="17" t="s">
        <v>73</v>
      </c>
      <c r="P23" s="17">
        <f t="shared" ref="P23" si="41">IF(O23="AA",10, IF(O23="AB",9, IF(O23="BB",8, IF(O23="BC",7,IF(O23="CC",6, IF(O23="CD",5, IF(O23="DD",4,IF(O23="F",0))))))))</f>
        <v>8</v>
      </c>
      <c r="Q23" s="17">
        <v>34</v>
      </c>
      <c r="R23" s="38">
        <f t="shared" si="8"/>
        <v>270</v>
      </c>
      <c r="S23" s="39">
        <f t="shared" si="9"/>
        <v>7.9411764705882355</v>
      </c>
      <c r="T23" s="17">
        <v>34</v>
      </c>
      <c r="U23" s="17">
        <v>190</v>
      </c>
      <c r="V23" s="43">
        <f t="shared" si="10"/>
        <v>6.7647058823529411</v>
      </c>
      <c r="W23" s="18" t="str">
        <f t="shared" si="11"/>
        <v>-</v>
      </c>
    </row>
    <row r="24" spans="1:23" ht="71.25" customHeight="1" x14ac:dyDescent="0.35">
      <c r="A24" s="21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21"/>
      <c r="O24" s="21"/>
      <c r="P24" s="21"/>
      <c r="Q24" s="25"/>
      <c r="R24" s="25"/>
      <c r="S24" s="25"/>
      <c r="T24" s="21"/>
      <c r="U24" s="21"/>
      <c r="V24" s="21"/>
      <c r="W24" s="21"/>
    </row>
    <row r="25" spans="1:23" ht="55.5" customHeight="1" x14ac:dyDescent="0.35">
      <c r="A25" s="21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21"/>
      <c r="U25" s="21"/>
      <c r="V25" s="21"/>
      <c r="W25" s="21"/>
    </row>
    <row r="26" spans="1:23" ht="16.5" customHeight="1" x14ac:dyDescent="0.35">
      <c r="A26" s="21"/>
      <c r="B26" s="94"/>
      <c r="C26" s="94"/>
      <c r="D26" s="94"/>
      <c r="E26" s="94"/>
      <c r="F26" s="94"/>
      <c r="G26" s="94"/>
      <c r="H26" s="94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21"/>
      <c r="U26" s="21"/>
      <c r="V26" s="21"/>
      <c r="W26" s="21"/>
    </row>
    <row r="27" spans="1:23" ht="23.25" hidden="1" x14ac:dyDescent="0.35">
      <c r="A27" s="21"/>
      <c r="B27" s="22"/>
      <c r="C27" s="22"/>
      <c r="D27" s="22"/>
      <c r="E27" s="22"/>
      <c r="F27" s="22"/>
      <c r="G27" s="22"/>
      <c r="H27" s="22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</row>
    <row r="28" spans="1:23" ht="23.25" hidden="1" x14ac:dyDescent="0.35">
      <c r="A28" s="21"/>
      <c r="B28" s="22"/>
      <c r="C28" s="22"/>
      <c r="D28" s="22"/>
      <c r="E28" s="22"/>
      <c r="F28" s="22"/>
      <c r="G28" s="22"/>
      <c r="H28" s="22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</row>
    <row r="29" spans="1:23" ht="23.25" hidden="1" x14ac:dyDescent="0.35">
      <c r="A29" s="21"/>
      <c r="B29" s="22"/>
      <c r="C29" s="22"/>
      <c r="D29" s="22"/>
      <c r="E29" s="22"/>
      <c r="F29" s="22"/>
      <c r="G29" s="22"/>
      <c r="H29" s="22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</row>
    <row r="30" spans="1:23" ht="18.75" customHeight="1" x14ac:dyDescent="0.35">
      <c r="A30" s="21"/>
      <c r="B30" s="92" t="s">
        <v>4</v>
      </c>
      <c r="C30" s="92"/>
      <c r="D30" s="52"/>
      <c r="E30" s="52"/>
      <c r="F30" s="96" t="s">
        <v>5</v>
      </c>
      <c r="G30" s="97"/>
      <c r="H30" s="97"/>
      <c r="I30" s="53" t="s">
        <v>40</v>
      </c>
      <c r="J30" s="53"/>
      <c r="K30" s="53"/>
      <c r="L30" s="53"/>
      <c r="M30" s="54"/>
      <c r="N30" s="54"/>
      <c r="O30" s="98" t="s">
        <v>26</v>
      </c>
      <c r="P30" s="98"/>
      <c r="Q30" s="54"/>
      <c r="R30" s="47"/>
      <c r="S30" s="47"/>
      <c r="T30" s="101" t="s">
        <v>38</v>
      </c>
      <c r="U30" s="101"/>
      <c r="V30" s="55"/>
      <c r="W30" s="47"/>
    </row>
    <row r="31" spans="1:23" ht="18.75" customHeight="1" x14ac:dyDescent="0.35">
      <c r="A31" s="21"/>
      <c r="B31" s="24"/>
      <c r="C31" s="24"/>
      <c r="D31" s="23"/>
      <c r="E31" s="23"/>
      <c r="F31" s="23"/>
      <c r="G31" s="24"/>
      <c r="H31" s="24"/>
      <c r="I31" s="23"/>
      <c r="J31" s="23"/>
      <c r="K31" s="23"/>
      <c r="L31" s="23"/>
      <c r="M31" s="23"/>
      <c r="N31" s="23"/>
      <c r="O31" s="21"/>
      <c r="P31" s="21"/>
      <c r="Q31" s="21"/>
      <c r="R31" s="21"/>
      <c r="S31" s="21"/>
      <c r="T31" s="21"/>
      <c r="U31" s="21"/>
      <c r="V31" s="21"/>
      <c r="W31" s="21"/>
    </row>
    <row r="32" spans="1:23" ht="23.25" x14ac:dyDescent="0.35">
      <c r="A32" s="21"/>
      <c r="B32" s="24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 t="s">
        <v>3</v>
      </c>
      <c r="N32" s="23"/>
      <c r="O32" s="21"/>
      <c r="P32" s="21"/>
      <c r="Q32" s="21"/>
      <c r="R32" s="21"/>
      <c r="S32" s="21"/>
      <c r="T32" s="21"/>
      <c r="U32" s="21"/>
      <c r="V32" s="21"/>
      <c r="W32" s="21"/>
    </row>
    <row r="33" spans="1:23" ht="23.25" x14ac:dyDescent="0.35">
      <c r="A33" s="90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21"/>
      <c r="P33" s="21"/>
      <c r="Q33" s="21"/>
      <c r="R33" s="21"/>
      <c r="S33" s="21"/>
      <c r="T33" s="21"/>
      <c r="U33" s="21"/>
      <c r="V33" s="21"/>
      <c r="W33" s="21"/>
    </row>
    <row r="34" spans="1:23" ht="23.25" x14ac:dyDescent="0.3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 t="s">
        <v>3</v>
      </c>
      <c r="R34" s="21"/>
      <c r="S34" s="21"/>
      <c r="T34" s="21"/>
      <c r="U34" s="21"/>
      <c r="V34" s="21"/>
      <c r="W34" s="21"/>
    </row>
    <row r="35" spans="1:23" ht="23.25" x14ac:dyDescent="0.3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 t="s">
        <v>3</v>
      </c>
      <c r="T35" s="21"/>
      <c r="U35" s="21"/>
      <c r="V35" s="21"/>
      <c r="W35" s="21"/>
    </row>
    <row r="38" spans="1:23" x14ac:dyDescent="0.2">
      <c r="R38" s="1" t="s">
        <v>3</v>
      </c>
    </row>
    <row r="40" spans="1:23" x14ac:dyDescent="0.2">
      <c r="T40" s="1" t="s">
        <v>3</v>
      </c>
    </row>
  </sheetData>
  <mergeCells count="36">
    <mergeCell ref="O4:P4"/>
    <mergeCell ref="O5:P5"/>
    <mergeCell ref="T30:U30"/>
    <mergeCell ref="K4:L4"/>
    <mergeCell ref="E5:F5"/>
    <mergeCell ref="G5:H5"/>
    <mergeCell ref="I5:J5"/>
    <mergeCell ref="K5:L5"/>
    <mergeCell ref="I4:J4"/>
    <mergeCell ref="E4:F4"/>
    <mergeCell ref="M4:N4"/>
    <mergeCell ref="M5:N5"/>
    <mergeCell ref="A33:N33"/>
    <mergeCell ref="B30:C30"/>
    <mergeCell ref="B25:H25"/>
    <mergeCell ref="B26:H26"/>
    <mergeCell ref="I25:S25"/>
    <mergeCell ref="I26:S26"/>
    <mergeCell ref="F30:H30"/>
    <mergeCell ref="O30:P30"/>
    <mergeCell ref="A1:W1"/>
    <mergeCell ref="A2:W2"/>
    <mergeCell ref="A3:W3"/>
    <mergeCell ref="B24:M24"/>
    <mergeCell ref="T4:U4"/>
    <mergeCell ref="W4:W6"/>
    <mergeCell ref="T5:T6"/>
    <mergeCell ref="U5:U6"/>
    <mergeCell ref="A4:A6"/>
    <mergeCell ref="B4:B6"/>
    <mergeCell ref="C4:D4"/>
    <mergeCell ref="G4:H4"/>
    <mergeCell ref="R4:R6"/>
    <mergeCell ref="S4:S6"/>
    <mergeCell ref="C5:D5"/>
    <mergeCell ref="Q4:Q6"/>
  </mergeCells>
  <printOptions horizontalCentered="1"/>
  <pageMargins left="0.35433070866141736" right="0.39370078740157483" top="0.31496062992125984" bottom="0.35433070866141736" header="0.39370078740157483" footer="0.31496062992125984"/>
  <pageSetup paperSize="5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33"/>
  <sheetViews>
    <sheetView view="pageBreakPreview" zoomScale="77" zoomScaleSheetLayoutView="77" workbookViewId="0">
      <selection activeCell="A2" sqref="A2:U2"/>
    </sheetView>
  </sheetViews>
  <sheetFormatPr defaultColWidth="9.140625" defaultRowHeight="12.75" x14ac:dyDescent="0.2"/>
  <cols>
    <col min="1" max="1" width="6.7109375" style="4" customWidth="1"/>
    <col min="2" max="2" width="21.85546875" style="4" customWidth="1"/>
    <col min="3" max="4" width="12.5703125" style="4" customWidth="1"/>
    <col min="5" max="5" width="11.5703125" style="4" customWidth="1"/>
    <col min="6" max="6" width="11.7109375" style="4" customWidth="1"/>
    <col min="7" max="7" width="13.140625" style="4" customWidth="1"/>
    <col min="8" max="8" width="12" style="4" customWidth="1"/>
    <col min="9" max="9" width="13.42578125" style="4" customWidth="1"/>
    <col min="10" max="10" width="13.5703125" style="4" customWidth="1"/>
    <col min="11" max="11" width="12.7109375" style="4" customWidth="1"/>
    <col min="12" max="12" width="11.7109375" style="4" customWidth="1"/>
    <col min="13" max="13" width="10.7109375" style="4" customWidth="1"/>
    <col min="14" max="14" width="11.140625" style="4" customWidth="1"/>
    <col min="15" max="15" width="10" style="4" customWidth="1"/>
    <col min="16" max="16" width="10.7109375" style="4" customWidth="1"/>
    <col min="17" max="17" width="10.140625" style="4" customWidth="1"/>
    <col min="18" max="18" width="8.7109375" style="4" customWidth="1"/>
    <col min="19" max="19" width="9.85546875" style="12" customWidth="1"/>
    <col min="20" max="20" width="10.42578125" style="12" customWidth="1"/>
    <col min="21" max="21" width="9.7109375" style="4" customWidth="1"/>
    <col min="22" max="16384" width="9.140625" style="4"/>
  </cols>
  <sheetData>
    <row r="1" spans="1:21" ht="17.45" customHeight="1" x14ac:dyDescent="0.2">
      <c r="A1" s="128" t="s">
        <v>7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</row>
    <row r="2" spans="1:21" ht="19.899999999999999" customHeight="1" x14ac:dyDescent="0.2">
      <c r="A2" s="78" t="s">
        <v>94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</row>
    <row r="3" spans="1:21" ht="17.45" customHeight="1" x14ac:dyDescent="0.2">
      <c r="A3" s="130" t="s">
        <v>6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</row>
    <row r="4" spans="1:21" ht="30.75" customHeight="1" x14ac:dyDescent="0.2">
      <c r="A4" s="108" t="s">
        <v>29</v>
      </c>
      <c r="B4" s="103" t="s">
        <v>27</v>
      </c>
      <c r="C4" s="103" t="s">
        <v>21</v>
      </c>
      <c r="D4" s="103"/>
      <c r="E4" s="103" t="s">
        <v>22</v>
      </c>
      <c r="F4" s="103"/>
      <c r="G4" s="103" t="s">
        <v>36</v>
      </c>
      <c r="H4" s="103"/>
      <c r="I4" s="103" t="s">
        <v>30</v>
      </c>
      <c r="J4" s="103"/>
      <c r="K4" s="110" t="s">
        <v>88</v>
      </c>
      <c r="L4" s="110"/>
      <c r="M4" s="110" t="s">
        <v>81</v>
      </c>
      <c r="N4" s="110"/>
      <c r="O4" s="103" t="s">
        <v>8</v>
      </c>
      <c r="P4" s="108" t="s">
        <v>1</v>
      </c>
      <c r="Q4" s="108" t="s">
        <v>25</v>
      </c>
      <c r="R4" s="132" t="s">
        <v>9</v>
      </c>
      <c r="S4" s="132"/>
      <c r="T4" s="26" t="s">
        <v>10</v>
      </c>
      <c r="U4" s="132" t="s">
        <v>11</v>
      </c>
    </row>
    <row r="5" spans="1:21" ht="51" customHeight="1" x14ac:dyDescent="0.2">
      <c r="A5" s="108"/>
      <c r="B5" s="108"/>
      <c r="C5" s="103" t="s">
        <v>86</v>
      </c>
      <c r="D5" s="103"/>
      <c r="E5" s="103" t="s">
        <v>23</v>
      </c>
      <c r="F5" s="103"/>
      <c r="G5" s="103" t="s">
        <v>24</v>
      </c>
      <c r="H5" s="103"/>
      <c r="I5" s="103" t="s">
        <v>87</v>
      </c>
      <c r="J5" s="103"/>
      <c r="K5" s="117" t="s">
        <v>82</v>
      </c>
      <c r="L5" s="117"/>
      <c r="M5" s="127" t="s">
        <v>83</v>
      </c>
      <c r="N5" s="127"/>
      <c r="O5" s="103"/>
      <c r="P5" s="109"/>
      <c r="Q5" s="108"/>
      <c r="R5" s="103" t="s">
        <v>8</v>
      </c>
      <c r="S5" s="108" t="s">
        <v>1</v>
      </c>
      <c r="T5" s="26" t="s">
        <v>12</v>
      </c>
      <c r="U5" s="132"/>
    </row>
    <row r="6" spans="1:21" ht="20.25" customHeight="1" x14ac:dyDescent="0.2">
      <c r="A6" s="108"/>
      <c r="B6" s="108"/>
      <c r="C6" s="27" t="s">
        <v>2</v>
      </c>
      <c r="D6" s="27">
        <v>6</v>
      </c>
      <c r="E6" s="27" t="s">
        <v>2</v>
      </c>
      <c r="F6" s="27">
        <v>6</v>
      </c>
      <c r="G6" s="27" t="s">
        <v>2</v>
      </c>
      <c r="H6" s="27">
        <v>6</v>
      </c>
      <c r="I6" s="27" t="s">
        <v>2</v>
      </c>
      <c r="J6" s="27">
        <v>2</v>
      </c>
      <c r="K6" s="27" t="s">
        <v>2</v>
      </c>
      <c r="L6" s="27">
        <v>6</v>
      </c>
      <c r="M6" s="27" t="s">
        <v>2</v>
      </c>
      <c r="N6" s="27">
        <v>6</v>
      </c>
      <c r="O6" s="103"/>
      <c r="P6" s="109"/>
      <c r="Q6" s="108"/>
      <c r="R6" s="103"/>
      <c r="S6" s="109"/>
      <c r="T6" s="26" t="s">
        <v>13</v>
      </c>
      <c r="U6" s="132"/>
    </row>
    <row r="7" spans="1:21" s="34" customFormat="1" ht="27.75" customHeight="1" x14ac:dyDescent="0.2">
      <c r="A7" s="28">
        <v>1</v>
      </c>
      <c r="B7" s="7" t="s">
        <v>59</v>
      </c>
      <c r="C7" s="28" t="s">
        <v>71</v>
      </c>
      <c r="D7" s="28">
        <f t="shared" ref="D7:D11" si="0">IF(C7="AA",10, IF(C7="AB",9, IF(C7="BB",8, IF(C7="BC",7,IF(C7="CC",6, IF(C7="CD",5, IF(C7="DD",4,IF(C7="F",0))))))))</f>
        <v>10</v>
      </c>
      <c r="E7" s="28" t="s">
        <v>71</v>
      </c>
      <c r="F7" s="28">
        <f t="shared" ref="F7:F11" si="1">IF(E7="AA",10, IF(E7="AB",9, IF(E7="BB",8, IF(E7="BC",7,IF(E7="CC",6, IF(E7="CD",5, IF(E7="DD",4,IF(E7="F",0))))))))</f>
        <v>10</v>
      </c>
      <c r="G7" s="28" t="s">
        <v>71</v>
      </c>
      <c r="H7" s="29">
        <f t="shared" ref="H7:H11" si="2">IF(G7="AA",10, IF(G7="AB",9, IF(G7="BB",8, IF(G7="BC",7,IF(G7="CC",6, IF(G7="CD",5, IF(G7="DD",4,IF(G7="F",0))))))))</f>
        <v>10</v>
      </c>
      <c r="I7" s="28" t="s">
        <v>71</v>
      </c>
      <c r="J7" s="29">
        <f t="shared" ref="J7:J11" si="3">IF(I7="AA",10, IF(I7="AB",9, IF(I7="BB",8, IF(I7="BC",7,IF(I7="CC",6, IF(I7="CD",5, IF(I7="DD",4,IF(I7="F",0))))))))</f>
        <v>10</v>
      </c>
      <c r="K7" s="63" t="s">
        <v>72</v>
      </c>
      <c r="L7" s="29">
        <f t="shared" ref="L7:L11" si="4">IF(K7="AA",10, IF(K7="AB",9, IF(K7="BB",8, IF(K7="BC",7,IF(K7="CC",6, IF(K7="CD",5, IF(K7="DD",4,IF(K7="F",0))))))))</f>
        <v>9</v>
      </c>
      <c r="M7" s="29" t="s">
        <v>71</v>
      </c>
      <c r="N7" s="29">
        <f t="shared" ref="N7:N11" si="5">IF(M7="AA",10, IF(M7="AB",9, IF(M7="BB",8, IF(M7="BC",7,IF(M7="CC",6, IF(M7="CD",5, IF(M7="DD",4,IF(M7="F",0))))))))</f>
        <v>10</v>
      </c>
      <c r="O7" s="29">
        <v>32</v>
      </c>
      <c r="P7" s="29">
        <f t="shared" ref="P7:P18" si="6">(D7*6+F7*6+H7*6+J7*2+L7*6+N7*6)</f>
        <v>314</v>
      </c>
      <c r="Q7" s="30">
        <f>P7/O7</f>
        <v>9.8125</v>
      </c>
      <c r="R7" s="29">
        <v>32</v>
      </c>
      <c r="S7" s="29">
        <v>302</v>
      </c>
      <c r="T7" s="32">
        <f>(P7+S7)/(O7+R7)</f>
        <v>9.625</v>
      </c>
      <c r="U7" s="31" t="str">
        <f>IF(T7&lt;6,"***", IF(T7&gt;=6,"-"))</f>
        <v>-</v>
      </c>
    </row>
    <row r="8" spans="1:21" s="34" customFormat="1" ht="27.75" customHeight="1" x14ac:dyDescent="0.2">
      <c r="A8" s="29">
        <v>2</v>
      </c>
      <c r="B8" s="7" t="s">
        <v>60</v>
      </c>
      <c r="C8" s="29" t="s">
        <v>75</v>
      </c>
      <c r="D8" s="29">
        <f t="shared" si="0"/>
        <v>4</v>
      </c>
      <c r="E8" s="29" t="s">
        <v>74</v>
      </c>
      <c r="F8" s="29">
        <f t="shared" si="1"/>
        <v>7</v>
      </c>
      <c r="G8" s="29" t="s">
        <v>72</v>
      </c>
      <c r="H8" s="29">
        <f t="shared" si="2"/>
        <v>9</v>
      </c>
      <c r="I8" s="29" t="s">
        <v>72</v>
      </c>
      <c r="J8" s="29">
        <f t="shared" si="3"/>
        <v>9</v>
      </c>
      <c r="K8" s="29" t="s">
        <v>72</v>
      </c>
      <c r="L8" s="29">
        <f t="shared" si="4"/>
        <v>9</v>
      </c>
      <c r="M8" s="63" t="s">
        <v>71</v>
      </c>
      <c r="N8" s="29">
        <f t="shared" si="5"/>
        <v>10</v>
      </c>
      <c r="O8" s="29">
        <v>32</v>
      </c>
      <c r="P8" s="29">
        <f t="shared" si="6"/>
        <v>252</v>
      </c>
      <c r="Q8" s="30">
        <f t="shared" ref="Q8:Q18" si="7">P8/O8</f>
        <v>7.875</v>
      </c>
      <c r="R8" s="29">
        <v>32</v>
      </c>
      <c r="S8" s="29">
        <v>218</v>
      </c>
      <c r="T8" s="32">
        <f t="shared" ref="T8:T18" si="8">(P8+S8)/(O8+R8)</f>
        <v>7.34375</v>
      </c>
      <c r="U8" s="31" t="str">
        <f t="shared" ref="U8:U11" si="9">IF(T8&lt;6,"***", IF(T8&gt;=6,"-"))</f>
        <v>-</v>
      </c>
    </row>
    <row r="9" spans="1:21" s="34" customFormat="1" ht="27.75" customHeight="1" x14ac:dyDescent="0.2">
      <c r="A9" s="28">
        <v>3</v>
      </c>
      <c r="B9" s="7" t="s">
        <v>61</v>
      </c>
      <c r="C9" s="28" t="s">
        <v>77</v>
      </c>
      <c r="D9" s="28">
        <f t="shared" si="0"/>
        <v>5</v>
      </c>
      <c r="E9" s="28" t="s">
        <v>73</v>
      </c>
      <c r="F9" s="28">
        <f t="shared" si="1"/>
        <v>8</v>
      </c>
      <c r="G9" s="28" t="s">
        <v>72</v>
      </c>
      <c r="H9" s="29">
        <f t="shared" si="2"/>
        <v>9</v>
      </c>
      <c r="I9" s="28" t="s">
        <v>73</v>
      </c>
      <c r="J9" s="29">
        <f t="shared" si="3"/>
        <v>8</v>
      </c>
      <c r="K9" s="29" t="s">
        <v>73</v>
      </c>
      <c r="L9" s="29">
        <f t="shared" si="4"/>
        <v>8</v>
      </c>
      <c r="M9" s="63" t="s">
        <v>73</v>
      </c>
      <c r="N9" s="29">
        <f t="shared" si="5"/>
        <v>8</v>
      </c>
      <c r="O9" s="29">
        <v>32</v>
      </c>
      <c r="P9" s="29">
        <f t="shared" si="6"/>
        <v>244</v>
      </c>
      <c r="Q9" s="30">
        <f t="shared" si="7"/>
        <v>7.625</v>
      </c>
      <c r="R9" s="29">
        <v>32</v>
      </c>
      <c r="S9" s="29">
        <v>240</v>
      </c>
      <c r="T9" s="32">
        <f t="shared" si="8"/>
        <v>7.5625</v>
      </c>
      <c r="U9" s="31" t="str">
        <f t="shared" si="9"/>
        <v>-</v>
      </c>
    </row>
    <row r="10" spans="1:21" s="34" customFormat="1" ht="27.75" customHeight="1" x14ac:dyDescent="0.2">
      <c r="A10" s="29">
        <v>4</v>
      </c>
      <c r="B10" s="7" t="s">
        <v>62</v>
      </c>
      <c r="C10" s="28" t="s">
        <v>75</v>
      </c>
      <c r="D10" s="28">
        <f t="shared" si="0"/>
        <v>4</v>
      </c>
      <c r="E10" s="28" t="s">
        <v>75</v>
      </c>
      <c r="F10" s="28">
        <f t="shared" si="1"/>
        <v>4</v>
      </c>
      <c r="G10" s="16" t="s">
        <v>72</v>
      </c>
      <c r="H10" s="29">
        <f t="shared" si="2"/>
        <v>9</v>
      </c>
      <c r="I10" s="28" t="s">
        <v>74</v>
      </c>
      <c r="J10" s="29">
        <f t="shared" si="3"/>
        <v>7</v>
      </c>
      <c r="K10" s="29" t="s">
        <v>72</v>
      </c>
      <c r="L10" s="29">
        <f t="shared" si="4"/>
        <v>9</v>
      </c>
      <c r="M10" s="63" t="s">
        <v>76</v>
      </c>
      <c r="N10" s="29">
        <f t="shared" si="5"/>
        <v>6</v>
      </c>
      <c r="O10" s="29">
        <v>32</v>
      </c>
      <c r="P10" s="29">
        <f t="shared" si="6"/>
        <v>206</v>
      </c>
      <c r="Q10" s="30">
        <f t="shared" si="7"/>
        <v>6.4375</v>
      </c>
      <c r="R10" s="29">
        <v>32</v>
      </c>
      <c r="S10" s="29">
        <v>174</v>
      </c>
      <c r="T10" s="32">
        <f t="shared" si="8"/>
        <v>5.9375</v>
      </c>
      <c r="U10" s="31" t="str">
        <f t="shared" si="9"/>
        <v>***</v>
      </c>
    </row>
    <row r="11" spans="1:21" s="34" customFormat="1" ht="27.75" customHeight="1" x14ac:dyDescent="0.2">
      <c r="A11" s="28">
        <v>5</v>
      </c>
      <c r="B11" s="7" t="s">
        <v>63</v>
      </c>
      <c r="C11" s="62" t="s">
        <v>78</v>
      </c>
      <c r="D11" s="28">
        <f t="shared" si="0"/>
        <v>0</v>
      </c>
      <c r="E11" s="28" t="s">
        <v>76</v>
      </c>
      <c r="F11" s="28">
        <f t="shared" si="1"/>
        <v>6</v>
      </c>
      <c r="G11" s="28" t="s">
        <v>77</v>
      </c>
      <c r="H11" s="29">
        <f t="shared" si="2"/>
        <v>5</v>
      </c>
      <c r="I11" s="28" t="s">
        <v>75</v>
      </c>
      <c r="J11" s="29">
        <f t="shared" si="3"/>
        <v>4</v>
      </c>
      <c r="K11" s="29" t="s">
        <v>76</v>
      </c>
      <c r="L11" s="29">
        <f t="shared" si="4"/>
        <v>6</v>
      </c>
      <c r="M11" s="63" t="s">
        <v>76</v>
      </c>
      <c r="N11" s="29">
        <f t="shared" si="5"/>
        <v>6</v>
      </c>
      <c r="O11" s="29">
        <v>32</v>
      </c>
      <c r="P11" s="29">
        <f t="shared" si="6"/>
        <v>146</v>
      </c>
      <c r="Q11" s="30">
        <f t="shared" si="7"/>
        <v>4.5625</v>
      </c>
      <c r="R11" s="29">
        <v>32</v>
      </c>
      <c r="S11" s="29">
        <v>154</v>
      </c>
      <c r="T11" s="32">
        <f t="shared" si="8"/>
        <v>4.6875</v>
      </c>
      <c r="U11" s="31" t="str">
        <f t="shared" si="9"/>
        <v>***</v>
      </c>
    </row>
    <row r="12" spans="1:21" s="34" customFormat="1" ht="29.25" customHeight="1" x14ac:dyDescent="0.2">
      <c r="A12" s="56">
        <v>6</v>
      </c>
      <c r="B12" s="7" t="s">
        <v>64</v>
      </c>
      <c r="C12" s="28" t="s">
        <v>75</v>
      </c>
      <c r="D12" s="28">
        <f t="shared" ref="D12:D16" si="10">IF(C12="AA",10, IF(C12="AB",9, IF(C12="BB",8, IF(C12="BC",7,IF(C12="CC",6, IF(C12="CD",5, IF(C12="DD",4,IF(C12="F",0))))))))</f>
        <v>4</v>
      </c>
      <c r="E12" s="28" t="s">
        <v>75</v>
      </c>
      <c r="F12" s="28">
        <f t="shared" ref="F12:F16" si="11">IF(E12="AA",10, IF(E12="AB",9, IF(E12="BB",8, IF(E12="BC",7,IF(E12="CC",6, IF(E12="CD",5, IF(E12="DD",4,IF(E12="F",0))))))))</f>
        <v>4</v>
      </c>
      <c r="G12" s="28" t="s">
        <v>72</v>
      </c>
      <c r="H12" s="29">
        <f t="shared" ref="H12:H16" si="12">IF(G12="AA",10, IF(G12="AB",9, IF(G12="BB",8, IF(G12="BC",7,IF(G12="CC",6, IF(G12="CD",5, IF(G12="DD",4,IF(G12="F",0))))))))</f>
        <v>9</v>
      </c>
      <c r="I12" s="28" t="s">
        <v>74</v>
      </c>
      <c r="J12" s="29">
        <f t="shared" ref="J12:J16" si="13">IF(I12="AA",10, IF(I12="AB",9, IF(I12="BB",8, IF(I12="BC",7,IF(I12="CC",6, IF(I12="CD",5, IF(I12="DD",4,IF(I12="F",0))))))))</f>
        <v>7</v>
      </c>
      <c r="K12" s="29" t="s">
        <v>73</v>
      </c>
      <c r="L12" s="29">
        <f t="shared" ref="L12:L16" si="14">IF(K12="AA",10, IF(K12="AB",9, IF(K12="BB",8, IF(K12="BC",7,IF(K12="CC",6, IF(K12="CD",5, IF(K12="DD",4,IF(K12="F",0))))))))</f>
        <v>8</v>
      </c>
      <c r="M12" s="63" t="s">
        <v>74</v>
      </c>
      <c r="N12" s="29">
        <f t="shared" ref="N12:N16" si="15">IF(M12="AA",10, IF(M12="AB",9, IF(M12="BB",8, IF(M12="BC",7,IF(M12="CC",6, IF(M12="CD",5, IF(M12="DD",4,IF(M12="F",0))))))))</f>
        <v>7</v>
      </c>
      <c r="O12" s="29">
        <v>32</v>
      </c>
      <c r="P12" s="29">
        <f t="shared" si="6"/>
        <v>206</v>
      </c>
      <c r="Q12" s="30">
        <f t="shared" si="7"/>
        <v>6.4375</v>
      </c>
      <c r="R12" s="29">
        <v>32</v>
      </c>
      <c r="S12" s="29">
        <v>168</v>
      </c>
      <c r="T12" s="32">
        <f t="shared" si="8"/>
        <v>5.84375</v>
      </c>
      <c r="U12" s="31" t="str">
        <f t="shared" ref="U12:U16" si="16">IF(T12&lt;6,"***", IF(T12&gt;=6,"-"))</f>
        <v>***</v>
      </c>
    </row>
    <row r="13" spans="1:21" s="34" customFormat="1" ht="27.75" customHeight="1" x14ac:dyDescent="0.2">
      <c r="A13" s="56">
        <v>7</v>
      </c>
      <c r="B13" s="7" t="s">
        <v>65</v>
      </c>
      <c r="C13" s="28" t="s">
        <v>77</v>
      </c>
      <c r="D13" s="28">
        <f t="shared" si="10"/>
        <v>5</v>
      </c>
      <c r="E13" s="28" t="s">
        <v>72</v>
      </c>
      <c r="F13" s="28">
        <f t="shared" si="11"/>
        <v>9</v>
      </c>
      <c r="G13" s="28" t="s">
        <v>74</v>
      </c>
      <c r="H13" s="29">
        <f t="shared" si="12"/>
        <v>7</v>
      </c>
      <c r="I13" s="28" t="s">
        <v>72</v>
      </c>
      <c r="J13" s="29">
        <f t="shared" si="13"/>
        <v>9</v>
      </c>
      <c r="K13" s="63" t="s">
        <v>77</v>
      </c>
      <c r="L13" s="29">
        <f t="shared" si="14"/>
        <v>5</v>
      </c>
      <c r="M13" s="29" t="s">
        <v>73</v>
      </c>
      <c r="N13" s="29">
        <f t="shared" si="15"/>
        <v>8</v>
      </c>
      <c r="O13" s="29">
        <v>32</v>
      </c>
      <c r="P13" s="29">
        <f t="shared" si="6"/>
        <v>222</v>
      </c>
      <c r="Q13" s="30">
        <f t="shared" si="7"/>
        <v>6.9375</v>
      </c>
      <c r="R13" s="29">
        <v>32</v>
      </c>
      <c r="S13" s="29">
        <v>260</v>
      </c>
      <c r="T13" s="32">
        <f t="shared" si="8"/>
        <v>7.53125</v>
      </c>
      <c r="U13" s="31" t="str">
        <f t="shared" si="16"/>
        <v>-</v>
      </c>
    </row>
    <row r="14" spans="1:21" s="34" customFormat="1" ht="27.75" customHeight="1" x14ac:dyDescent="0.2">
      <c r="A14" s="56">
        <v>8</v>
      </c>
      <c r="B14" s="7" t="s">
        <v>66</v>
      </c>
      <c r="C14" s="28" t="s">
        <v>76</v>
      </c>
      <c r="D14" s="28">
        <f t="shared" si="10"/>
        <v>6</v>
      </c>
      <c r="E14" s="28" t="s">
        <v>76</v>
      </c>
      <c r="F14" s="28">
        <f t="shared" si="11"/>
        <v>6</v>
      </c>
      <c r="G14" s="28" t="s">
        <v>76</v>
      </c>
      <c r="H14" s="29">
        <f t="shared" si="12"/>
        <v>6</v>
      </c>
      <c r="I14" s="28" t="s">
        <v>76</v>
      </c>
      <c r="J14" s="29">
        <f t="shared" si="13"/>
        <v>6</v>
      </c>
      <c r="K14" s="29" t="s">
        <v>74</v>
      </c>
      <c r="L14" s="29">
        <f t="shared" si="14"/>
        <v>7</v>
      </c>
      <c r="M14" s="63" t="s">
        <v>74</v>
      </c>
      <c r="N14" s="29">
        <f t="shared" si="15"/>
        <v>7</v>
      </c>
      <c r="O14" s="29">
        <v>32</v>
      </c>
      <c r="P14" s="29">
        <f t="shared" si="6"/>
        <v>204</v>
      </c>
      <c r="Q14" s="30">
        <f t="shared" si="7"/>
        <v>6.375</v>
      </c>
      <c r="R14" s="29">
        <v>32</v>
      </c>
      <c r="S14" s="29">
        <v>206</v>
      </c>
      <c r="T14" s="32">
        <f t="shared" si="8"/>
        <v>6.40625</v>
      </c>
      <c r="U14" s="31" t="str">
        <f t="shared" si="16"/>
        <v>-</v>
      </c>
    </row>
    <row r="15" spans="1:21" s="34" customFormat="1" ht="27.75" customHeight="1" x14ac:dyDescent="0.2">
      <c r="A15" s="56">
        <v>9</v>
      </c>
      <c r="B15" s="7" t="s">
        <v>67</v>
      </c>
      <c r="C15" s="28" t="s">
        <v>75</v>
      </c>
      <c r="D15" s="28">
        <f t="shared" si="10"/>
        <v>4</v>
      </c>
      <c r="E15" s="28" t="s">
        <v>76</v>
      </c>
      <c r="F15" s="28">
        <f t="shared" si="11"/>
        <v>6</v>
      </c>
      <c r="G15" s="28" t="s">
        <v>77</v>
      </c>
      <c r="H15" s="29">
        <f t="shared" si="12"/>
        <v>5</v>
      </c>
      <c r="I15" s="28" t="s">
        <v>76</v>
      </c>
      <c r="J15" s="29">
        <f t="shared" si="13"/>
        <v>6</v>
      </c>
      <c r="K15" s="29" t="s">
        <v>73</v>
      </c>
      <c r="L15" s="29">
        <f t="shared" si="14"/>
        <v>8</v>
      </c>
      <c r="M15" s="63" t="s">
        <v>74</v>
      </c>
      <c r="N15" s="29">
        <f t="shared" si="15"/>
        <v>7</v>
      </c>
      <c r="O15" s="29">
        <v>32</v>
      </c>
      <c r="P15" s="29">
        <f t="shared" si="6"/>
        <v>192</v>
      </c>
      <c r="Q15" s="30">
        <f t="shared" si="7"/>
        <v>6</v>
      </c>
      <c r="R15" s="29">
        <v>32</v>
      </c>
      <c r="S15" s="29">
        <v>190</v>
      </c>
      <c r="T15" s="32">
        <f t="shared" si="8"/>
        <v>5.96875</v>
      </c>
      <c r="U15" s="31" t="str">
        <f t="shared" si="16"/>
        <v>***</v>
      </c>
    </row>
    <row r="16" spans="1:21" s="34" customFormat="1" ht="27.75" customHeight="1" x14ac:dyDescent="0.2">
      <c r="A16" s="56">
        <v>10</v>
      </c>
      <c r="B16" s="7" t="s">
        <v>68</v>
      </c>
      <c r="C16" s="28" t="s">
        <v>73</v>
      </c>
      <c r="D16" s="28">
        <f t="shared" si="10"/>
        <v>8</v>
      </c>
      <c r="E16" s="28" t="s">
        <v>72</v>
      </c>
      <c r="F16" s="28">
        <f t="shared" si="11"/>
        <v>9</v>
      </c>
      <c r="G16" s="28" t="s">
        <v>73</v>
      </c>
      <c r="H16" s="29">
        <f t="shared" si="12"/>
        <v>8</v>
      </c>
      <c r="I16" s="28" t="s">
        <v>71</v>
      </c>
      <c r="J16" s="29">
        <f t="shared" si="13"/>
        <v>10</v>
      </c>
      <c r="K16" s="29" t="s">
        <v>73</v>
      </c>
      <c r="L16" s="29">
        <f t="shared" si="14"/>
        <v>8</v>
      </c>
      <c r="M16" s="29" t="s">
        <v>72</v>
      </c>
      <c r="N16" s="29">
        <f t="shared" si="15"/>
        <v>9</v>
      </c>
      <c r="O16" s="29">
        <v>32</v>
      </c>
      <c r="P16" s="29">
        <f t="shared" si="6"/>
        <v>272</v>
      </c>
      <c r="Q16" s="30">
        <f t="shared" si="7"/>
        <v>8.5</v>
      </c>
      <c r="R16" s="29">
        <v>32</v>
      </c>
      <c r="S16" s="29">
        <v>276</v>
      </c>
      <c r="T16" s="32">
        <f t="shared" si="8"/>
        <v>8.5625</v>
      </c>
      <c r="U16" s="31" t="str">
        <f t="shared" si="16"/>
        <v>-</v>
      </c>
    </row>
    <row r="17" spans="1:21" ht="28.5" customHeight="1" x14ac:dyDescent="0.2">
      <c r="A17" s="56">
        <v>11</v>
      </c>
      <c r="B17" s="7" t="s">
        <v>69</v>
      </c>
      <c r="C17" s="28" t="s">
        <v>76</v>
      </c>
      <c r="D17" s="28">
        <f t="shared" ref="D17:D18" si="17">IF(C17="AA",10, IF(C17="AB",9, IF(C17="BB",8, IF(C17="BC",7,IF(C17="CC",6, IF(C17="CD",5, IF(C17="DD",4,IF(C17="F",0))))))))</f>
        <v>6</v>
      </c>
      <c r="E17" s="28" t="s">
        <v>73</v>
      </c>
      <c r="F17" s="28">
        <f t="shared" ref="F17:F18" si="18">IF(E17="AA",10, IF(E17="AB",9, IF(E17="BB",8, IF(E17="BC",7,IF(E17="CC",6, IF(E17="CD",5, IF(E17="DD",4,IF(E17="F",0))))))))</f>
        <v>8</v>
      </c>
      <c r="G17" s="28" t="s">
        <v>71</v>
      </c>
      <c r="H17" s="29">
        <f t="shared" ref="H17:H18" si="19">IF(G17="AA",10, IF(G17="AB",9, IF(G17="BB",8, IF(G17="BC",7,IF(G17="CC",6, IF(G17="CD",5, IF(G17="DD",4,IF(G17="F",0))))))))</f>
        <v>10</v>
      </c>
      <c r="I17" s="28" t="s">
        <v>71</v>
      </c>
      <c r="J17" s="29">
        <f t="shared" ref="J17:J18" si="20">IF(I17="AA",10, IF(I17="AB",9, IF(I17="BB",8, IF(I17="BC",7,IF(I17="CC",6, IF(I17="CD",5, IF(I17="DD",4,IF(I17="F",0))))))))</f>
        <v>10</v>
      </c>
      <c r="K17" s="29" t="s">
        <v>72</v>
      </c>
      <c r="L17" s="29">
        <f t="shared" ref="L17:L18" si="21">IF(K17="AA",10, IF(K17="AB",9, IF(K17="BB",8, IF(K17="BC",7,IF(K17="CC",6, IF(K17="CD",5, IF(K17="DD",4,IF(K17="F",0))))))))</f>
        <v>9</v>
      </c>
      <c r="M17" s="29" t="s">
        <v>71</v>
      </c>
      <c r="N17" s="29">
        <f t="shared" ref="N17:N18" si="22">IF(M17="AA",10, IF(M17="AB",9, IF(M17="BB",8, IF(M17="BC",7,IF(M17="CC",6, IF(M17="CD",5, IF(M17="DD",4,IF(M17="F",0))))))))</f>
        <v>10</v>
      </c>
      <c r="O17" s="29">
        <v>32</v>
      </c>
      <c r="P17" s="29">
        <f t="shared" si="6"/>
        <v>278</v>
      </c>
      <c r="Q17" s="30">
        <f t="shared" si="7"/>
        <v>8.6875</v>
      </c>
      <c r="R17" s="29">
        <v>32</v>
      </c>
      <c r="S17" s="29">
        <v>276</v>
      </c>
      <c r="T17" s="32">
        <f t="shared" si="8"/>
        <v>8.65625</v>
      </c>
      <c r="U17" s="31" t="str">
        <f t="shared" ref="U17:U18" si="23">IF(T17&lt;6,"***", IF(T17&gt;=6,"-"))</f>
        <v>-</v>
      </c>
    </row>
    <row r="18" spans="1:21" ht="27.75" customHeight="1" x14ac:dyDescent="0.2">
      <c r="A18" s="56">
        <v>12</v>
      </c>
      <c r="B18" s="69" t="s">
        <v>70</v>
      </c>
      <c r="C18" s="70" t="s">
        <v>73</v>
      </c>
      <c r="D18" s="70">
        <f t="shared" si="17"/>
        <v>8</v>
      </c>
      <c r="E18" s="70" t="s">
        <v>74</v>
      </c>
      <c r="F18" s="70">
        <f t="shared" si="18"/>
        <v>7</v>
      </c>
      <c r="G18" s="70" t="s">
        <v>71</v>
      </c>
      <c r="H18" s="71">
        <f t="shared" si="19"/>
        <v>10</v>
      </c>
      <c r="I18" s="70" t="s">
        <v>74</v>
      </c>
      <c r="J18" s="71">
        <f t="shared" si="20"/>
        <v>7</v>
      </c>
      <c r="K18" s="29" t="s">
        <v>71</v>
      </c>
      <c r="L18" s="29">
        <f t="shared" si="21"/>
        <v>10</v>
      </c>
      <c r="M18" s="29" t="s">
        <v>72</v>
      </c>
      <c r="N18" s="29">
        <f t="shared" si="22"/>
        <v>9</v>
      </c>
      <c r="O18" s="29">
        <v>32</v>
      </c>
      <c r="P18" s="29">
        <f t="shared" si="6"/>
        <v>278</v>
      </c>
      <c r="Q18" s="30">
        <f t="shared" si="7"/>
        <v>8.6875</v>
      </c>
      <c r="R18" s="29">
        <v>32</v>
      </c>
      <c r="S18" s="29">
        <v>266</v>
      </c>
      <c r="T18" s="32">
        <f t="shared" si="8"/>
        <v>8.5</v>
      </c>
      <c r="U18" s="31" t="str">
        <f t="shared" si="23"/>
        <v>-</v>
      </c>
    </row>
    <row r="19" spans="1:21" s="57" customFormat="1" ht="15" customHeight="1" x14ac:dyDescent="0.2">
      <c r="A19" s="64"/>
      <c r="B19" s="112" t="s">
        <v>80</v>
      </c>
      <c r="C19" s="112"/>
      <c r="D19" s="112"/>
      <c r="E19" s="112"/>
      <c r="F19" s="112"/>
      <c r="G19" s="112"/>
      <c r="H19" s="112"/>
      <c r="I19" s="112"/>
      <c r="J19" s="112"/>
      <c r="K19" s="65"/>
      <c r="L19" s="65"/>
      <c r="M19" s="65"/>
      <c r="N19" s="65"/>
      <c r="O19" s="65"/>
      <c r="P19" s="65"/>
      <c r="Q19" s="66"/>
      <c r="R19" s="65"/>
      <c r="S19" s="65"/>
      <c r="T19" s="67"/>
      <c r="U19" s="68"/>
    </row>
    <row r="20" spans="1:21" ht="12.75" customHeight="1" x14ac:dyDescent="0.25">
      <c r="A20" s="8"/>
      <c r="B20" s="123" t="s">
        <v>79</v>
      </c>
      <c r="C20" s="123"/>
      <c r="D20" s="123"/>
      <c r="E20" s="123"/>
      <c r="F20" s="123"/>
      <c r="G20" s="123"/>
      <c r="H20" s="123"/>
      <c r="I20" s="123"/>
      <c r="J20" s="123"/>
      <c r="K20" s="2"/>
      <c r="L20" s="9"/>
      <c r="M20" s="2"/>
      <c r="N20" s="9"/>
      <c r="O20" s="9"/>
      <c r="P20" s="9"/>
      <c r="Q20" s="10"/>
      <c r="R20" s="11"/>
    </row>
    <row r="21" spans="1:21" s="57" customFormat="1" ht="15.75" customHeight="1" x14ac:dyDescent="0.25">
      <c r="A21" s="113" t="s">
        <v>84</v>
      </c>
      <c r="B21" s="113"/>
      <c r="C21" s="113"/>
      <c r="D21" s="113"/>
      <c r="E21" s="113"/>
      <c r="F21" s="72"/>
      <c r="G21" s="72"/>
      <c r="H21" s="72"/>
      <c r="I21" s="72"/>
      <c r="J21" s="72"/>
      <c r="K21" s="2"/>
      <c r="L21" s="9"/>
      <c r="M21" s="2"/>
      <c r="N21" s="9"/>
      <c r="O21" s="9"/>
      <c r="P21" s="9"/>
      <c r="Q21" s="10"/>
      <c r="R21" s="11"/>
      <c r="S21" s="12"/>
      <c r="T21" s="12"/>
    </row>
    <row r="22" spans="1:21" s="57" customFormat="1" ht="15" customHeight="1" x14ac:dyDescent="0.25">
      <c r="A22" s="114" t="s">
        <v>85</v>
      </c>
      <c r="B22" s="114"/>
      <c r="C22" s="114"/>
      <c r="D22" s="114"/>
      <c r="E22" s="114"/>
      <c r="F22" s="72"/>
      <c r="G22" s="72"/>
      <c r="H22" s="72"/>
      <c r="I22" s="72"/>
      <c r="J22" s="72"/>
      <c r="K22" s="2"/>
      <c r="L22" s="9"/>
      <c r="M22" s="2"/>
      <c r="N22" s="9"/>
      <c r="O22" s="9"/>
      <c r="P22" s="9"/>
      <c r="Q22" s="10"/>
      <c r="R22" s="11"/>
      <c r="S22" s="12"/>
      <c r="T22" s="12"/>
    </row>
    <row r="23" spans="1:21" ht="46.5" customHeight="1" x14ac:dyDescent="0.25">
      <c r="A23" s="3"/>
      <c r="B23" s="126" t="s">
        <v>4</v>
      </c>
      <c r="C23" s="126"/>
      <c r="D23" s="48"/>
      <c r="E23" s="48"/>
      <c r="F23" s="124" t="s">
        <v>5</v>
      </c>
      <c r="G23" s="125"/>
      <c r="H23" s="125"/>
      <c r="I23" s="121" t="s">
        <v>39</v>
      </c>
      <c r="J23" s="122"/>
      <c r="K23" s="122"/>
      <c r="L23" s="49"/>
      <c r="M23" s="111" t="s">
        <v>26</v>
      </c>
      <c r="N23" s="111"/>
      <c r="O23" s="46"/>
      <c r="P23" s="46"/>
      <c r="Q23" s="111" t="s">
        <v>38</v>
      </c>
      <c r="R23" s="111"/>
      <c r="S23" s="50"/>
      <c r="T23" s="50"/>
    </row>
    <row r="24" spans="1:21" ht="18" x14ac:dyDescent="0.25">
      <c r="A24" s="3"/>
      <c r="B24" s="51"/>
      <c r="C24" s="51"/>
      <c r="D24" s="48"/>
      <c r="E24" s="48"/>
      <c r="F24" s="48"/>
      <c r="G24" s="51"/>
      <c r="H24" s="51"/>
      <c r="I24" s="48"/>
      <c r="J24" s="48"/>
      <c r="K24" s="48"/>
      <c r="L24" s="48"/>
      <c r="M24" s="48"/>
      <c r="N24" s="48"/>
      <c r="O24" s="46"/>
      <c r="P24" s="46"/>
      <c r="Q24" s="46"/>
      <c r="R24" s="46"/>
      <c r="S24" s="50"/>
      <c r="T24" s="50"/>
    </row>
    <row r="25" spans="1:21" ht="15" customHeight="1" x14ac:dyDescent="0.2">
      <c r="A25" s="119"/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6"/>
      <c r="O25" s="5"/>
      <c r="P25" s="5"/>
      <c r="Q25" s="1"/>
      <c r="R25" s="1"/>
    </row>
    <row r="26" spans="1:21" ht="15" x14ac:dyDescent="0.2">
      <c r="A26" s="1"/>
      <c r="B26" s="118"/>
      <c r="C26" s="118"/>
      <c r="D26" s="118"/>
      <c r="E26" s="118"/>
      <c r="F26" s="118"/>
      <c r="G26" s="118"/>
      <c r="H26" s="118"/>
      <c r="I26" s="118"/>
      <c r="L26" s="6"/>
      <c r="M26" s="6"/>
      <c r="N26" s="6"/>
      <c r="O26" s="5"/>
      <c r="P26" s="5"/>
      <c r="Q26" s="1"/>
      <c r="R26" s="1"/>
    </row>
    <row r="27" spans="1:21" ht="12.75" customHeight="1" x14ac:dyDescent="0.2">
      <c r="B27" s="118"/>
      <c r="C27" s="118"/>
      <c r="D27" s="118"/>
      <c r="E27" s="118"/>
      <c r="F27" s="118"/>
      <c r="G27" s="118"/>
      <c r="H27" s="118"/>
      <c r="I27" s="118"/>
      <c r="J27" s="1"/>
      <c r="K27" s="115"/>
      <c r="L27" s="116"/>
      <c r="M27" s="116"/>
      <c r="N27" s="1"/>
      <c r="O27" s="1" t="s">
        <v>3</v>
      </c>
      <c r="P27" s="1"/>
    </row>
    <row r="28" spans="1:21" x14ac:dyDescent="0.2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21" x14ac:dyDescent="0.2">
      <c r="E29" s="14" t="s">
        <v>3</v>
      </c>
      <c r="N29" s="15" t="s">
        <v>3</v>
      </c>
    </row>
    <row r="33" spans="6:6" x14ac:dyDescent="0.2">
      <c r="F33" s="14" t="s">
        <v>3</v>
      </c>
    </row>
  </sheetData>
  <mergeCells count="36">
    <mergeCell ref="A1:U1"/>
    <mergeCell ref="A2:U2"/>
    <mergeCell ref="A3:U3"/>
    <mergeCell ref="M4:N4"/>
    <mergeCell ref="R4:S4"/>
    <mergeCell ref="A4:A6"/>
    <mergeCell ref="P4:P6"/>
    <mergeCell ref="Q4:Q6"/>
    <mergeCell ref="C5:D5"/>
    <mergeCell ref="E5:F5"/>
    <mergeCell ref="B4:B6"/>
    <mergeCell ref="C4:D4"/>
    <mergeCell ref="O4:O6"/>
    <mergeCell ref="U4:U6"/>
    <mergeCell ref="G4:H4"/>
    <mergeCell ref="E4:F4"/>
    <mergeCell ref="K27:M27"/>
    <mergeCell ref="K5:L5"/>
    <mergeCell ref="B26:I27"/>
    <mergeCell ref="A25:M25"/>
    <mergeCell ref="I23:K23"/>
    <mergeCell ref="B20:J20"/>
    <mergeCell ref="G5:H5"/>
    <mergeCell ref="I5:J5"/>
    <mergeCell ref="F23:H23"/>
    <mergeCell ref="B23:C23"/>
    <mergeCell ref="M5:N5"/>
    <mergeCell ref="M23:N23"/>
    <mergeCell ref="S5:S6"/>
    <mergeCell ref="I4:J4"/>
    <mergeCell ref="R5:R6"/>
    <mergeCell ref="K4:L4"/>
    <mergeCell ref="Q23:R23"/>
    <mergeCell ref="B19:J19"/>
    <mergeCell ref="A21:E21"/>
    <mergeCell ref="A22:E22"/>
  </mergeCells>
  <printOptions horizontalCentered="1"/>
  <pageMargins left="0.35433070866141736" right="0.35433070866141736" top="0.51181102362204722" bottom="0.39370078740157483" header="0.39370078740157483" footer="0.27559055118110237"/>
  <pageSetup paperSize="5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3"/>
  <sheetViews>
    <sheetView topLeftCell="C1" workbookViewId="0">
      <selection activeCell="M18" sqref="M18"/>
    </sheetView>
  </sheetViews>
  <sheetFormatPr defaultRowHeight="12.75" x14ac:dyDescent="0.2"/>
  <cols>
    <col min="2" max="2" width="25.140625" customWidth="1"/>
    <col min="3" max="3" width="11.85546875" customWidth="1"/>
    <col min="4" max="4" width="12.42578125" customWidth="1"/>
    <col min="5" max="5" width="13.7109375" customWidth="1"/>
    <col min="6" max="6" width="14.140625" customWidth="1"/>
    <col min="7" max="7" width="16.7109375" customWidth="1"/>
    <col min="8" max="8" width="18.7109375" customWidth="1"/>
    <col min="9" max="9" width="11.42578125" customWidth="1"/>
    <col min="10" max="10" width="9.7109375" customWidth="1"/>
    <col min="11" max="11" width="12.28515625" customWidth="1"/>
    <col min="12" max="12" width="11.28515625" customWidth="1"/>
    <col min="13" max="13" width="10.7109375" customWidth="1"/>
    <col min="14" max="14" width="14.28515625" customWidth="1"/>
    <col min="15" max="15" width="13.85546875" customWidth="1"/>
  </cols>
  <sheetData>
    <row r="2" spans="1:21" ht="20.25" x14ac:dyDescent="0.2">
      <c r="A2" s="78" t="s">
        <v>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21" ht="20.25" x14ac:dyDescent="0.2">
      <c r="A3" s="78" t="s">
        <v>95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21" ht="22.5" x14ac:dyDescent="0.2">
      <c r="A4" s="80" t="s">
        <v>0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</row>
    <row r="5" spans="1:21" ht="15.75" customHeight="1" x14ac:dyDescent="0.2">
      <c r="A5" s="134" t="s">
        <v>28</v>
      </c>
      <c r="B5" s="110" t="s">
        <v>27</v>
      </c>
      <c r="C5" s="110" t="s">
        <v>14</v>
      </c>
      <c r="D5" s="110"/>
      <c r="E5" s="110" t="s">
        <v>15</v>
      </c>
      <c r="F5" s="110"/>
      <c r="G5" s="110" t="s">
        <v>16</v>
      </c>
      <c r="H5" s="110"/>
      <c r="I5" s="110" t="s">
        <v>8</v>
      </c>
      <c r="J5" s="134" t="s">
        <v>1</v>
      </c>
      <c r="K5" s="134" t="s">
        <v>20</v>
      </c>
      <c r="L5" s="137" t="s">
        <v>9</v>
      </c>
      <c r="M5" s="137"/>
      <c r="N5" s="59" t="s">
        <v>10</v>
      </c>
      <c r="O5" s="137" t="s">
        <v>11</v>
      </c>
    </row>
    <row r="6" spans="1:21" ht="15.75" customHeight="1" x14ac:dyDescent="0.2">
      <c r="A6" s="134"/>
      <c r="B6" s="134"/>
      <c r="C6" s="110" t="s">
        <v>34</v>
      </c>
      <c r="D6" s="110"/>
      <c r="E6" s="110" t="s">
        <v>18</v>
      </c>
      <c r="F6" s="110"/>
      <c r="G6" s="110" t="s">
        <v>32</v>
      </c>
      <c r="H6" s="110"/>
      <c r="I6" s="110"/>
      <c r="J6" s="134"/>
      <c r="K6" s="134"/>
      <c r="L6" s="110" t="s">
        <v>8</v>
      </c>
      <c r="M6" s="110" t="s">
        <v>1</v>
      </c>
      <c r="N6" s="59" t="s">
        <v>12</v>
      </c>
      <c r="O6" s="137"/>
    </row>
    <row r="7" spans="1:21" ht="16.5" thickBot="1" x14ac:dyDescent="0.25">
      <c r="A7" s="135"/>
      <c r="B7" s="135"/>
      <c r="C7" s="60" t="s">
        <v>2</v>
      </c>
      <c r="D7" s="60">
        <v>6</v>
      </c>
      <c r="E7" s="60" t="s">
        <v>2</v>
      </c>
      <c r="F7" s="60">
        <v>6</v>
      </c>
      <c r="G7" s="60" t="s">
        <v>2</v>
      </c>
      <c r="H7" s="60">
        <v>6</v>
      </c>
      <c r="I7" s="133"/>
      <c r="J7" s="135"/>
      <c r="K7" s="135"/>
      <c r="L7" s="133"/>
      <c r="M7" s="133"/>
      <c r="N7" s="61" t="s">
        <v>96</v>
      </c>
      <c r="O7" s="138"/>
    </row>
    <row r="8" spans="1:21" ht="27.75" customHeight="1" x14ac:dyDescent="0.2">
      <c r="A8" s="35">
        <v>1</v>
      </c>
      <c r="B8" s="36" t="s">
        <v>50</v>
      </c>
      <c r="C8" s="35" t="s">
        <v>71</v>
      </c>
      <c r="D8" s="35">
        <f t="shared" ref="D8" si="0">IF(C8="AA",10, IF(C8="AB",9, IF(C8="BB",8, IF(C8="BC",7,IF(C8="CC",6, IF(C8="CD",5, IF(C8="DD",4,IF(C8="F",0))))))))</f>
        <v>10</v>
      </c>
      <c r="E8" s="37" t="s">
        <v>71</v>
      </c>
      <c r="F8" s="37">
        <f t="shared" ref="F8" si="1">IF(E8="AA",10, IF(E8="AB",9, IF(E8="BB",8, IF(E8="BC",7,IF(E8="CC",6, IF(E8="CD",5, IF(E8="DD",4,IF(E8="F",0))))))))</f>
        <v>10</v>
      </c>
      <c r="G8" s="35" t="s">
        <v>71</v>
      </c>
      <c r="H8" s="38">
        <f t="shared" ref="H8" si="2">IF(G8="AA",10, IF(G8="AB",9, IF(G8="BB",8, IF(G8="BC",7,IF(G8="CC",6, IF(G8="CD",5, IF(G8="DD",4,IF(G8="F",0))))))))</f>
        <v>10</v>
      </c>
      <c r="I8" s="38">
        <v>18</v>
      </c>
      <c r="J8" s="38">
        <f>(D8*6+F8*6+H8*6)</f>
        <v>180</v>
      </c>
      <c r="K8" s="75">
        <f>J8/I8</f>
        <v>10</v>
      </c>
      <c r="L8" s="29">
        <v>18</v>
      </c>
      <c r="M8" s="76">
        <v>180</v>
      </c>
      <c r="N8" s="77">
        <f>(J8+M8)/(I8+L8)</f>
        <v>10</v>
      </c>
      <c r="O8" s="40" t="str">
        <f>IF(N8&lt;6,"***", IF(N8&gt;=6,"-"))</f>
        <v>-</v>
      </c>
    </row>
    <row r="13" spans="1:21" ht="18" customHeight="1" x14ac:dyDescent="0.25">
      <c r="A13" s="3"/>
      <c r="B13" s="126" t="s">
        <v>4</v>
      </c>
      <c r="C13" s="126"/>
      <c r="D13" s="126" t="s">
        <v>5</v>
      </c>
      <c r="E13" s="126"/>
      <c r="F13" s="58"/>
      <c r="H13" s="126" t="s">
        <v>39</v>
      </c>
      <c r="I13" s="126"/>
      <c r="J13" s="126"/>
      <c r="L13" s="49"/>
      <c r="M13" s="136" t="s">
        <v>26</v>
      </c>
      <c r="N13" s="136"/>
      <c r="O13" s="136" t="s">
        <v>38</v>
      </c>
      <c r="P13" s="136"/>
      <c r="S13" s="50"/>
      <c r="T13" s="50"/>
      <c r="U13" s="57"/>
    </row>
  </sheetData>
  <mergeCells count="23">
    <mergeCell ref="A2:O2"/>
    <mergeCell ref="A3:O3"/>
    <mergeCell ref="A4:O4"/>
    <mergeCell ref="A5:A7"/>
    <mergeCell ref="B5:B7"/>
    <mergeCell ref="C5:D5"/>
    <mergeCell ref="E5:F5"/>
    <mergeCell ref="G5:H5"/>
    <mergeCell ref="O5:O7"/>
    <mergeCell ref="C6:D6"/>
    <mergeCell ref="E6:F6"/>
    <mergeCell ref="G6:H6"/>
    <mergeCell ref="L6:L7"/>
    <mergeCell ref="M6:M7"/>
    <mergeCell ref="I5:I7"/>
    <mergeCell ref="J5:J7"/>
    <mergeCell ref="B13:C13"/>
    <mergeCell ref="M13:N13"/>
    <mergeCell ref="O13:P13"/>
    <mergeCell ref="D13:E13"/>
    <mergeCell ref="H13:J13"/>
    <mergeCell ref="K5:K7"/>
    <mergeCell ref="L5:M5"/>
  </mergeCells>
  <pageMargins left="0.70866141732283472" right="0.70866141732283472" top="0.74803149606299213" bottom="0.74803149606299213" header="0.31496062992125984" footer="0.31496062992125984"/>
  <pageSetup paperSize="5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2nd sem PESE</vt:lpstr>
      <vt:lpstr>2nd sem CIA</vt:lpstr>
      <vt:lpstr>Part-time 2nd</vt:lpstr>
      <vt:lpstr>'2nd sem CIA'!Print_Area</vt:lpstr>
      <vt:lpstr>'2nd sem PESE'!Print_Area</vt:lpstr>
    </vt:vector>
  </TitlesOfParts>
  <Company>NITs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ACADEMIC</dc:creator>
  <cp:lastModifiedBy>Nits</cp:lastModifiedBy>
  <cp:lastPrinted>2018-06-15T11:15:47Z</cp:lastPrinted>
  <dcterms:created xsi:type="dcterms:W3CDTF">2001-12-31T20:45:48Z</dcterms:created>
  <dcterms:modified xsi:type="dcterms:W3CDTF">2018-06-15T11:17:12Z</dcterms:modified>
</cp:coreProperties>
</file>