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l PG Works 2017-2018\PG 2nd sem tabulation May 2017\"/>
    </mc:Choice>
  </mc:AlternateContent>
  <bookViews>
    <workbookView xWindow="600" yWindow="615" windowWidth="18495" windowHeight="10950"/>
  </bookViews>
  <sheets>
    <sheet name="Thermal-2nd 2014" sheetId="2" r:id="rId1"/>
    <sheet name="D &amp; M 2nd 2014" sheetId="1" r:id="rId2"/>
    <sheet name="CCA 2nd 2014" sheetId="3" r:id="rId3"/>
    <sheet name="MMT 2nd 2014" sheetId="4" r:id="rId4"/>
  </sheets>
  <definedNames>
    <definedName name="_xlnm.Print_Area" localSheetId="2">'CCA 2nd 2014'!$A$1:$AD$17</definedName>
    <definedName name="_xlnm.Print_Area" localSheetId="1">'D &amp; M 2nd 2014'!$A$1:$AA$29</definedName>
    <definedName name="_xlnm.Print_Area" localSheetId="3">'MMT 2nd 2014'!$A$1:$W$24</definedName>
    <definedName name="_xlnm.Print_Area" localSheetId="0">'Thermal-2nd 2014'!$A$1:$Z$31</definedName>
  </definedNames>
  <calcPr calcId="152511"/>
</workbook>
</file>

<file path=xl/calcChain.xml><?xml version="1.0" encoding="utf-8"?>
<calcChain xmlns="http://schemas.openxmlformats.org/spreadsheetml/2006/main"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D7" i="4" l="1"/>
  <c r="F7" i="4"/>
  <c r="H7" i="4"/>
  <c r="J7" i="4"/>
  <c r="L7" i="4"/>
  <c r="N7" i="4"/>
  <c r="P7" i="4"/>
  <c r="D8" i="4"/>
  <c r="F8" i="4"/>
  <c r="H8" i="4"/>
  <c r="R8" i="4" s="1"/>
  <c r="J8" i="4"/>
  <c r="L8" i="4"/>
  <c r="N8" i="4"/>
  <c r="P8" i="4"/>
  <c r="D9" i="4"/>
  <c r="F9" i="4"/>
  <c r="H9" i="4"/>
  <c r="R9" i="4" s="1"/>
  <c r="J9" i="4"/>
  <c r="L9" i="4"/>
  <c r="N9" i="4"/>
  <c r="P9" i="4"/>
  <c r="D10" i="4"/>
  <c r="F10" i="4"/>
  <c r="H10" i="4"/>
  <c r="R10" i="4" s="1"/>
  <c r="J10" i="4"/>
  <c r="L10" i="4"/>
  <c r="N10" i="4"/>
  <c r="P10" i="4"/>
  <c r="D11" i="4"/>
  <c r="F11" i="4"/>
  <c r="H11" i="4"/>
  <c r="R11" i="4" s="1"/>
  <c r="J11" i="4"/>
  <c r="L11" i="4"/>
  <c r="N11" i="4"/>
  <c r="P11" i="4"/>
  <c r="D19" i="1"/>
  <c r="F19" i="1"/>
  <c r="H19" i="1"/>
  <c r="J19" i="1"/>
  <c r="L19" i="1"/>
  <c r="N19" i="1"/>
  <c r="O19" i="1"/>
  <c r="P19" i="1"/>
  <c r="Q19" i="1"/>
  <c r="R19" i="1"/>
  <c r="S19" i="1"/>
  <c r="T19" i="1"/>
  <c r="D20" i="1"/>
  <c r="F20" i="1"/>
  <c r="H20" i="1"/>
  <c r="J20" i="1"/>
  <c r="L20" i="1"/>
  <c r="N20" i="1"/>
  <c r="O20" i="1"/>
  <c r="P20" i="1"/>
  <c r="Q20" i="1"/>
  <c r="R20" i="1"/>
  <c r="S20" i="1"/>
  <c r="T20" i="1"/>
  <c r="P13" i="2"/>
  <c r="P14" i="2"/>
  <c r="P15" i="2"/>
  <c r="P16" i="2"/>
  <c r="P17" i="2"/>
  <c r="P18" i="2"/>
  <c r="P19" i="2"/>
  <c r="P20" i="2"/>
  <c r="P21" i="2"/>
  <c r="N13" i="2"/>
  <c r="N14" i="2"/>
  <c r="N15" i="2"/>
  <c r="N16" i="2"/>
  <c r="N17" i="2"/>
  <c r="N18" i="2"/>
  <c r="N19" i="2"/>
  <c r="N20" i="2"/>
  <c r="N21" i="2"/>
  <c r="L13" i="2"/>
  <c r="L14" i="2"/>
  <c r="L15" i="2"/>
  <c r="L16" i="2"/>
  <c r="L17" i="2"/>
  <c r="L18" i="2"/>
  <c r="L19" i="2"/>
  <c r="L20" i="2"/>
  <c r="L21" i="2"/>
  <c r="J13" i="2"/>
  <c r="J14" i="2"/>
  <c r="J15" i="2"/>
  <c r="J16" i="2"/>
  <c r="J17" i="2"/>
  <c r="J18" i="2"/>
  <c r="J19" i="2"/>
  <c r="J20" i="2"/>
  <c r="J21" i="2"/>
  <c r="H13" i="2"/>
  <c r="H14" i="2"/>
  <c r="H15" i="2"/>
  <c r="H16" i="2"/>
  <c r="H17" i="2"/>
  <c r="H18" i="2"/>
  <c r="H19" i="2"/>
  <c r="H20" i="2"/>
  <c r="H21" i="2"/>
  <c r="F13" i="2"/>
  <c r="F14" i="2"/>
  <c r="F15" i="2"/>
  <c r="F16" i="2"/>
  <c r="F17" i="2"/>
  <c r="F18" i="2"/>
  <c r="F19" i="2"/>
  <c r="F20" i="2"/>
  <c r="F2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P8" i="2"/>
  <c r="P9" i="2"/>
  <c r="P10" i="2"/>
  <c r="P11" i="2"/>
  <c r="P12" i="2"/>
  <c r="P7" i="2"/>
  <c r="V20" i="1" l="1"/>
  <c r="W20" i="1" s="1"/>
  <c r="V19" i="1"/>
  <c r="Z19" i="1" s="1"/>
  <c r="AA19" i="1" s="1"/>
  <c r="S8" i="4"/>
  <c r="S9" i="4"/>
  <c r="V10" i="4"/>
  <c r="W10" i="4" s="1"/>
  <c r="S11" i="4"/>
  <c r="R7" i="4"/>
  <c r="V7" i="4" s="1"/>
  <c r="W7" i="4" s="1"/>
  <c r="Z20" i="1" l="1"/>
  <c r="AA20" i="1" s="1"/>
  <c r="W19" i="1"/>
  <c r="S10" i="4"/>
  <c r="V9" i="4"/>
  <c r="W9" i="4" s="1"/>
  <c r="S7" i="4"/>
  <c r="V8" i="4"/>
  <c r="W8" i="4" s="1"/>
  <c r="V11" i="4"/>
  <c r="W11" i="4" s="1"/>
  <c r="D7" i="1"/>
  <c r="F7" i="1"/>
  <c r="H7" i="1"/>
  <c r="J7" i="1"/>
  <c r="L7" i="1"/>
  <c r="N7" i="1"/>
  <c r="O7" i="1"/>
  <c r="P7" i="1"/>
  <c r="Q7" i="1"/>
  <c r="R7" i="1"/>
  <c r="S7" i="1"/>
  <c r="T7" i="1"/>
  <c r="V7" i="1" l="1"/>
  <c r="Z7" i="1" s="1"/>
  <c r="AA7" i="1" s="1"/>
  <c r="W7" i="1" l="1"/>
  <c r="D8" i="1"/>
  <c r="D9" i="1"/>
  <c r="P15" i="4" l="1"/>
  <c r="P14" i="4"/>
  <c r="P13" i="4"/>
  <c r="P12" i="4"/>
  <c r="F8" i="1"/>
  <c r="H8" i="1"/>
  <c r="J8" i="1"/>
  <c r="L8" i="1"/>
  <c r="N8" i="1"/>
  <c r="O8" i="1"/>
  <c r="P8" i="1"/>
  <c r="Q8" i="1"/>
  <c r="R8" i="1"/>
  <c r="S8" i="1"/>
  <c r="T8" i="1"/>
  <c r="F9" i="1"/>
  <c r="H9" i="1"/>
  <c r="J9" i="1"/>
  <c r="L9" i="1"/>
  <c r="N9" i="1"/>
  <c r="O9" i="1"/>
  <c r="P9" i="1"/>
  <c r="Q9" i="1"/>
  <c r="R9" i="1"/>
  <c r="S9" i="1"/>
  <c r="T9" i="1"/>
  <c r="D10" i="1"/>
  <c r="F10" i="1"/>
  <c r="H10" i="1"/>
  <c r="J10" i="1"/>
  <c r="L10" i="1"/>
  <c r="N10" i="1"/>
  <c r="O10" i="1"/>
  <c r="P10" i="1"/>
  <c r="Q10" i="1"/>
  <c r="R10" i="1"/>
  <c r="S10" i="1"/>
  <c r="T10" i="1"/>
  <c r="D11" i="1"/>
  <c r="F11" i="1"/>
  <c r="H11" i="1"/>
  <c r="J11" i="1"/>
  <c r="L11" i="1"/>
  <c r="N11" i="1"/>
  <c r="O11" i="1"/>
  <c r="P11" i="1"/>
  <c r="Q11" i="1"/>
  <c r="R11" i="1"/>
  <c r="S11" i="1"/>
  <c r="T11" i="1"/>
  <c r="D12" i="1"/>
  <c r="F12" i="1"/>
  <c r="H12" i="1"/>
  <c r="J12" i="1"/>
  <c r="L12" i="1"/>
  <c r="N12" i="1"/>
  <c r="O12" i="1"/>
  <c r="P12" i="1"/>
  <c r="Q12" i="1"/>
  <c r="R12" i="1"/>
  <c r="S12" i="1"/>
  <c r="T12" i="1"/>
  <c r="D13" i="1"/>
  <c r="F13" i="1"/>
  <c r="H13" i="1"/>
  <c r="J13" i="1"/>
  <c r="L13" i="1"/>
  <c r="N13" i="1"/>
  <c r="O13" i="1"/>
  <c r="P13" i="1"/>
  <c r="Q13" i="1"/>
  <c r="R13" i="1"/>
  <c r="S13" i="1"/>
  <c r="T13" i="1"/>
  <c r="D14" i="1"/>
  <c r="F14" i="1"/>
  <c r="H14" i="1"/>
  <c r="J14" i="1"/>
  <c r="L14" i="1"/>
  <c r="N14" i="1"/>
  <c r="O14" i="1"/>
  <c r="P14" i="1"/>
  <c r="Q14" i="1"/>
  <c r="R14" i="1"/>
  <c r="S14" i="1"/>
  <c r="T14" i="1"/>
  <c r="D15" i="1"/>
  <c r="F15" i="1"/>
  <c r="H15" i="1"/>
  <c r="J15" i="1"/>
  <c r="V15" i="1" s="1"/>
  <c r="L15" i="1"/>
  <c r="N15" i="1"/>
  <c r="O15" i="1"/>
  <c r="P15" i="1"/>
  <c r="Q15" i="1"/>
  <c r="R15" i="1"/>
  <c r="S15" i="1"/>
  <c r="T15" i="1"/>
  <c r="D16" i="1"/>
  <c r="F16" i="1"/>
  <c r="H16" i="1"/>
  <c r="J16" i="1"/>
  <c r="L16" i="1"/>
  <c r="N16" i="1"/>
  <c r="O16" i="1"/>
  <c r="P16" i="1"/>
  <c r="Q16" i="1"/>
  <c r="R16" i="1"/>
  <c r="S16" i="1"/>
  <c r="T16" i="1"/>
  <c r="D17" i="1"/>
  <c r="F17" i="1"/>
  <c r="H17" i="1"/>
  <c r="J17" i="1"/>
  <c r="L17" i="1"/>
  <c r="N17" i="1"/>
  <c r="O17" i="1"/>
  <c r="P17" i="1"/>
  <c r="Q17" i="1"/>
  <c r="R17" i="1"/>
  <c r="S17" i="1"/>
  <c r="T17" i="1"/>
  <c r="D18" i="1"/>
  <c r="F18" i="1"/>
  <c r="H18" i="1"/>
  <c r="J18" i="1"/>
  <c r="L18" i="1"/>
  <c r="N18" i="1"/>
  <c r="O18" i="1"/>
  <c r="P18" i="1"/>
  <c r="Q18" i="1"/>
  <c r="R18" i="1"/>
  <c r="S18" i="1"/>
  <c r="T18" i="1"/>
  <c r="D21" i="1"/>
  <c r="F21" i="1"/>
  <c r="H21" i="1"/>
  <c r="J21" i="1"/>
  <c r="V21" i="1" s="1"/>
  <c r="L21" i="1"/>
  <c r="N21" i="1"/>
  <c r="O21" i="1"/>
  <c r="P21" i="1"/>
  <c r="Q21" i="1"/>
  <c r="R21" i="1"/>
  <c r="S21" i="1"/>
  <c r="T21" i="1"/>
  <c r="D22" i="1"/>
  <c r="F22" i="1"/>
  <c r="H22" i="1"/>
  <c r="J22" i="1"/>
  <c r="L22" i="1"/>
  <c r="N22" i="1"/>
  <c r="O22" i="1"/>
  <c r="P22" i="1"/>
  <c r="Q22" i="1"/>
  <c r="R22" i="1"/>
  <c r="S22" i="1"/>
  <c r="T22" i="1"/>
  <c r="V22" i="1" l="1"/>
  <c r="Z22" i="1" s="1"/>
  <c r="V18" i="1"/>
  <c r="Z18" i="1" s="1"/>
  <c r="AA18" i="1" s="1"/>
  <c r="V17" i="1"/>
  <c r="Z17" i="1" s="1"/>
  <c r="AA17" i="1" s="1"/>
  <c r="V16" i="1"/>
  <c r="Z16" i="1" s="1"/>
  <c r="V14" i="1"/>
  <c r="Z14" i="1" s="1"/>
  <c r="V13" i="1"/>
  <c r="Z13" i="1" s="1"/>
  <c r="AA13" i="1" s="1"/>
  <c r="V12" i="1"/>
  <c r="Z12" i="1" s="1"/>
  <c r="V11" i="1"/>
  <c r="Z11" i="1" s="1"/>
  <c r="AA11" i="1" s="1"/>
  <c r="V10" i="1"/>
  <c r="Z10" i="1" s="1"/>
  <c r="V9" i="1"/>
  <c r="Z9" i="1" s="1"/>
  <c r="V8" i="1"/>
  <c r="Z8" i="1" s="1"/>
  <c r="Z21" i="1"/>
  <c r="AA21" i="1" s="1"/>
  <c r="Z15" i="1"/>
  <c r="AA15" i="1" s="1"/>
  <c r="W12" i="1" l="1"/>
  <c r="W22" i="1"/>
  <c r="W14" i="1"/>
  <c r="W8" i="1"/>
  <c r="W9" i="1"/>
  <c r="W16" i="1"/>
  <c r="W10" i="1"/>
  <c r="W17" i="1"/>
  <c r="W18" i="1"/>
  <c r="AA16" i="1"/>
  <c r="AA12" i="1"/>
  <c r="AA22" i="1"/>
  <c r="W11" i="1"/>
  <c r="AA10" i="1"/>
  <c r="AA8" i="1"/>
  <c r="W13" i="1"/>
  <c r="AA14" i="1"/>
  <c r="W21" i="1"/>
  <c r="W15" i="1"/>
  <c r="AA9" i="1"/>
  <c r="N15" i="4"/>
  <c r="L15" i="4"/>
  <c r="J15" i="4"/>
  <c r="H15" i="4"/>
  <c r="R15" i="4" s="1"/>
  <c r="F15" i="4"/>
  <c r="D15" i="4"/>
  <c r="N14" i="4"/>
  <c r="L14" i="4"/>
  <c r="J14" i="4"/>
  <c r="H14" i="4"/>
  <c r="R14" i="4" s="1"/>
  <c r="F14" i="4"/>
  <c r="D14" i="4"/>
  <c r="N13" i="4"/>
  <c r="L13" i="4"/>
  <c r="J13" i="4"/>
  <c r="H13" i="4"/>
  <c r="R13" i="4" s="1"/>
  <c r="F13" i="4"/>
  <c r="D13" i="4"/>
  <c r="N12" i="4"/>
  <c r="L12" i="4"/>
  <c r="J12" i="4"/>
  <c r="H12" i="4"/>
  <c r="R12" i="4" s="1"/>
  <c r="F12" i="4"/>
  <c r="D12" i="4"/>
  <c r="N7" i="3"/>
  <c r="N8" i="3"/>
  <c r="N9" i="3"/>
  <c r="V9" i="3"/>
  <c r="U9" i="3"/>
  <c r="T9" i="3"/>
  <c r="S9" i="3"/>
  <c r="R9" i="3"/>
  <c r="Q9" i="3"/>
  <c r="P9" i="3"/>
  <c r="L9" i="3"/>
  <c r="X9" i="3" s="1"/>
  <c r="J9" i="3"/>
  <c r="H9" i="3"/>
  <c r="F9" i="3"/>
  <c r="D9" i="3"/>
  <c r="V8" i="3"/>
  <c r="U8" i="3"/>
  <c r="T8" i="3"/>
  <c r="S8" i="3"/>
  <c r="R8" i="3"/>
  <c r="Q8" i="3"/>
  <c r="P8" i="3"/>
  <c r="L8" i="3"/>
  <c r="X8" i="3" s="1"/>
  <c r="J8" i="3"/>
  <c r="H8" i="3"/>
  <c r="F8" i="3"/>
  <c r="D8" i="3"/>
  <c r="V7" i="3"/>
  <c r="U7" i="3"/>
  <c r="T7" i="3"/>
  <c r="S7" i="3"/>
  <c r="R7" i="3"/>
  <c r="Q7" i="3"/>
  <c r="P7" i="3"/>
  <c r="L7" i="3"/>
  <c r="J7" i="3"/>
  <c r="H7" i="3"/>
  <c r="F7" i="3"/>
  <c r="D7" i="3"/>
  <c r="AB8" i="3" l="1"/>
  <c r="V15" i="4"/>
  <c r="W15" i="4" s="1"/>
  <c r="AB9" i="3"/>
  <c r="V12" i="4"/>
  <c r="W12" i="4" s="1"/>
  <c r="X7" i="3"/>
  <c r="AB7" i="3" s="1"/>
  <c r="N12" i="2"/>
  <c r="L12" i="2"/>
  <c r="J12" i="2"/>
  <c r="H12" i="2"/>
  <c r="F12" i="2"/>
  <c r="N11" i="2"/>
  <c r="L11" i="2"/>
  <c r="J11" i="2"/>
  <c r="H11" i="2"/>
  <c r="F11" i="2"/>
  <c r="N10" i="2"/>
  <c r="L10" i="2"/>
  <c r="J10" i="2"/>
  <c r="H10" i="2"/>
  <c r="F10" i="2"/>
  <c r="N9" i="2"/>
  <c r="L9" i="2"/>
  <c r="J9" i="2"/>
  <c r="H9" i="2"/>
  <c r="F9" i="2"/>
  <c r="N8" i="2"/>
  <c r="L8" i="2"/>
  <c r="J8" i="2"/>
  <c r="H8" i="2"/>
  <c r="F8" i="2"/>
  <c r="N7" i="2"/>
  <c r="L7" i="2"/>
  <c r="J7" i="2"/>
  <c r="H7" i="2"/>
  <c r="F7" i="2"/>
  <c r="D7" i="2"/>
  <c r="R7" i="2" l="1"/>
  <c r="V7" i="2" s="1"/>
  <c r="W7" i="2" s="1"/>
  <c r="V10" i="2"/>
  <c r="V18" i="2"/>
  <c r="V14" i="2"/>
  <c r="V9" i="2"/>
  <c r="V13" i="2"/>
  <c r="V17" i="2"/>
  <c r="V21" i="2"/>
  <c r="V12" i="2"/>
  <c r="V16" i="2"/>
  <c r="V20" i="2"/>
  <c r="V11" i="2"/>
  <c r="V15" i="2"/>
  <c r="V19" i="2"/>
  <c r="S15" i="4"/>
  <c r="S12" i="4"/>
  <c r="V14" i="4"/>
  <c r="W14" i="4" s="1"/>
  <c r="S14" i="4"/>
  <c r="V13" i="4"/>
  <c r="W13" i="4" s="1"/>
  <c r="S13" i="4"/>
  <c r="AC8" i="3"/>
  <c r="Y8" i="3"/>
  <c r="AC7" i="3"/>
  <c r="Y7" i="3"/>
  <c r="AC9" i="3"/>
  <c r="Y9" i="3"/>
  <c r="S11" i="2" l="1"/>
  <c r="W11" i="2"/>
  <c r="S16" i="2"/>
  <c r="W16" i="2"/>
  <c r="W14" i="2"/>
  <c r="S14" i="2"/>
  <c r="S17" i="2"/>
  <c r="W17" i="2"/>
  <c r="W15" i="2"/>
  <c r="S15" i="2"/>
  <c r="W20" i="2"/>
  <c r="S20" i="2"/>
  <c r="S19" i="2"/>
  <c r="W19" i="2"/>
  <c r="V8" i="2"/>
  <c r="W8" i="2" s="1"/>
  <c r="S8" i="2"/>
  <c r="S9" i="2"/>
  <c r="W9" i="2"/>
  <c r="W13" i="2"/>
  <c r="S13" i="2"/>
  <c r="S18" i="2"/>
  <c r="W18" i="2"/>
  <c r="W21" i="2"/>
  <c r="S21" i="2"/>
  <c r="S10" i="2"/>
  <c r="W10" i="2"/>
  <c r="S12" i="2"/>
  <c r="W12" i="2"/>
  <c r="S7" i="2"/>
</calcChain>
</file>

<file path=xl/sharedStrings.xml><?xml version="1.0" encoding="utf-8"?>
<sst xmlns="http://schemas.openxmlformats.org/spreadsheetml/2006/main" count="519" uniqueCount="142">
  <si>
    <t xml:space="preserve">Design &amp; Manufacturing </t>
  </si>
  <si>
    <t>SL. No.</t>
  </si>
  <si>
    <t>Registration no.</t>
  </si>
  <si>
    <t xml:space="preserve">Credits not appeared </t>
  </si>
  <si>
    <t>TGP</t>
  </si>
  <si>
    <t>Credit</t>
  </si>
  <si>
    <t>Sub 1</t>
  </si>
  <si>
    <t>Sub 2</t>
  </si>
  <si>
    <t>Sub 3</t>
  </si>
  <si>
    <t>Sub 4</t>
  </si>
  <si>
    <t>Sub 5</t>
  </si>
  <si>
    <t>Sub 6</t>
  </si>
  <si>
    <t>1st Tabulator</t>
  </si>
  <si>
    <t>2nd Tabulator</t>
  </si>
  <si>
    <t xml:space="preserve"> </t>
  </si>
  <si>
    <t>NATIONAL INSTITUTE OF TECHNOLOGY SILCHAR</t>
  </si>
  <si>
    <t>TCP</t>
  </si>
  <si>
    <t>Asstt. Registrar, Acad.</t>
  </si>
  <si>
    <t>Registration No.</t>
  </si>
  <si>
    <t>CAD-CAM &amp; AUTOMATION</t>
  </si>
  <si>
    <t>Materials &amp; Manufacturing Technology</t>
  </si>
  <si>
    <t>ME 513</t>
  </si>
  <si>
    <t>1ST</t>
  </si>
  <si>
    <t xml:space="preserve">2ND </t>
  </si>
  <si>
    <t>CPI Below 6.00</t>
  </si>
  <si>
    <t>CPI</t>
  </si>
  <si>
    <t>33+33</t>
  </si>
  <si>
    <t>ME 515</t>
  </si>
  <si>
    <t>ME 541</t>
  </si>
  <si>
    <t>ME 544</t>
  </si>
  <si>
    <t>ME 552</t>
  </si>
  <si>
    <t>FEM in Engg. Applications</t>
  </si>
  <si>
    <t>Robotics &amp; Automation</t>
  </si>
  <si>
    <t>Modern Manufacturing Methods</t>
  </si>
  <si>
    <t xml:space="preserve">SPI / 2nd </t>
  </si>
  <si>
    <t>ME 566</t>
  </si>
  <si>
    <t>ME 567</t>
  </si>
  <si>
    <t>ME 568</t>
  </si>
  <si>
    <t>ME 569</t>
  </si>
  <si>
    <t>Product Lifecycle Management</t>
  </si>
  <si>
    <t>CCA LAB-II</t>
  </si>
  <si>
    <t>CCA LAB-III</t>
  </si>
  <si>
    <t>SPI / 2nd</t>
  </si>
  <si>
    <t>ME 586</t>
  </si>
  <si>
    <t>ME 587</t>
  </si>
  <si>
    <t>ME 515 (EL-IV)</t>
  </si>
  <si>
    <t>MMT Lab</t>
  </si>
  <si>
    <t xml:space="preserve">Seminar </t>
  </si>
  <si>
    <t>32+34</t>
  </si>
  <si>
    <t>34+32</t>
  </si>
  <si>
    <t>Registrar</t>
  </si>
  <si>
    <t>ME 523</t>
  </si>
  <si>
    <t>Advanced Solid Mechanics</t>
  </si>
  <si>
    <t>ME 593</t>
  </si>
  <si>
    <t>Advanced Heat Treatment of Metals</t>
  </si>
  <si>
    <t xml:space="preserve">Computer Integrated Manufacturing </t>
  </si>
  <si>
    <t xml:space="preserve">SPI                  2nd </t>
  </si>
  <si>
    <t>Theory of Elasticity</t>
  </si>
  <si>
    <t>ME 521 (EL-III)</t>
  </si>
  <si>
    <t xml:space="preserve">NATIONAL INSTITUTE OF TECHNOLOGY SILCHAR </t>
  </si>
  <si>
    <t xml:space="preserve"> 2ND SEM M. TECH MECHANICAL TABULATION SHEET- MAY 2017</t>
  </si>
  <si>
    <t>ME  512</t>
  </si>
  <si>
    <t>ME 516</t>
  </si>
  <si>
    <t>ME 519</t>
  </si>
  <si>
    <t>ME 551</t>
  </si>
  <si>
    <t>ME 556</t>
  </si>
  <si>
    <t>Seminar- II</t>
  </si>
  <si>
    <t>ME  514</t>
  </si>
  <si>
    <t>Convective Heat Transfer analysis</t>
  </si>
  <si>
    <t>Computational Lab/Design of experiments</t>
  </si>
  <si>
    <t>(EL-IV): Principles of combustion and Emissions</t>
  </si>
  <si>
    <t>(El-II): Computation Fluid Flow and Heat Transfer</t>
  </si>
  <si>
    <t>(El-III): Refrigeration and Air Condititioning Systems</t>
  </si>
  <si>
    <t>(El-V): Microfluidics</t>
  </si>
  <si>
    <t>16-22-101</t>
  </si>
  <si>
    <t>16-22-103</t>
  </si>
  <si>
    <t>16-22-104</t>
  </si>
  <si>
    <t>16-22-105</t>
  </si>
  <si>
    <t>16-22-107</t>
  </si>
  <si>
    <t>16-22-108</t>
  </si>
  <si>
    <t>16-22-109</t>
  </si>
  <si>
    <t>16-22-110</t>
  </si>
  <si>
    <t>16-22-112</t>
  </si>
  <si>
    <t>16-22-113</t>
  </si>
  <si>
    <t>16-22-114</t>
  </si>
  <si>
    <t>16-22-115</t>
  </si>
  <si>
    <t>16-22-116</t>
  </si>
  <si>
    <t>16-22-117</t>
  </si>
  <si>
    <t>16-22-119</t>
  </si>
  <si>
    <t>34+34</t>
  </si>
  <si>
    <t>Design &amp; Manufacturing Lab.</t>
  </si>
  <si>
    <t>Advanced  Solid Mechanics</t>
  </si>
  <si>
    <t xml:space="preserve">ME 544 </t>
  </si>
  <si>
    <t>(El-III) : Modern Manufacturing Methods</t>
  </si>
  <si>
    <t>ME 524</t>
  </si>
  <si>
    <t>(El-V) : Engg. Fracture Mechanics</t>
  </si>
  <si>
    <t>16-22-202</t>
  </si>
  <si>
    <t>16-22-203</t>
  </si>
  <si>
    <t>16-22-204</t>
  </si>
  <si>
    <t>16-22-205</t>
  </si>
  <si>
    <t>16-22-206</t>
  </si>
  <si>
    <t>16-22-207</t>
  </si>
  <si>
    <t>16-22-208</t>
  </si>
  <si>
    <t>16-22-209</t>
  </si>
  <si>
    <t>16-22-210</t>
  </si>
  <si>
    <t>16-22-211</t>
  </si>
  <si>
    <t>16-22-212</t>
  </si>
  <si>
    <t>16-22-213</t>
  </si>
  <si>
    <t>16-22-214</t>
  </si>
  <si>
    <t>16-22-215</t>
  </si>
  <si>
    <t>2ND SEM M. TECH MECHANICAL TABULATION SHEET- MAY 2017</t>
  </si>
  <si>
    <t>(El-II):Modern Manufacturidng Methods</t>
  </si>
  <si>
    <t>16-22-302</t>
  </si>
  <si>
    <t>16-22-303</t>
  </si>
  <si>
    <t>16-22-305</t>
  </si>
  <si>
    <t>16-22-405</t>
  </si>
  <si>
    <t>16-22-401</t>
  </si>
  <si>
    <t>16-22-402</t>
  </si>
  <si>
    <t>16-22-403</t>
  </si>
  <si>
    <t>16-22-404</t>
  </si>
  <si>
    <t>16-22-406</t>
  </si>
  <si>
    <t>16-22-407</t>
  </si>
  <si>
    <t>16-22-408</t>
  </si>
  <si>
    <t>16-22-409</t>
  </si>
  <si>
    <t>16-22-216</t>
  </si>
  <si>
    <t>16-22-217</t>
  </si>
  <si>
    <t>AB</t>
  </si>
  <si>
    <t>AA</t>
  </si>
  <si>
    <t>BB</t>
  </si>
  <si>
    <t>BC</t>
  </si>
  <si>
    <t>CC</t>
  </si>
  <si>
    <t>DD</t>
  </si>
  <si>
    <t>CD</t>
  </si>
  <si>
    <t xml:space="preserve">                                                                                                                                    Thermal Engineering</t>
  </si>
  <si>
    <t xml:space="preserve">                                                                                                                 2ND SEM M. TECH MECHANICAL TABULATION SHEET- MAY 2017</t>
  </si>
  <si>
    <t xml:space="preserve">                                                                                                                            NATIONAL INSTITUTE OF TECHNOLOGY SILCHAR</t>
  </si>
  <si>
    <t>Dean (Acad)</t>
  </si>
  <si>
    <t>Asstt. Registrar (Acad)</t>
  </si>
  <si>
    <t xml:space="preserve">Registrar </t>
  </si>
  <si>
    <r>
      <t xml:space="preserve"> </t>
    </r>
    <r>
      <rPr>
        <b/>
        <sz val="14"/>
        <rFont val="Arial"/>
        <family val="2"/>
      </rPr>
      <t>Dean  (Acad)</t>
    </r>
  </si>
  <si>
    <t>Dean  (Acad)</t>
  </si>
  <si>
    <t xml:space="preserve">       Dean (Acad)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</si>
</sst>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b/>
      <sz val="9"/>
      <name val="Arial"/>
      <family val="2"/>
    </font>
    <font>
      <b/>
      <sz val="12"/>
      <name val="Arial"/>
      <family val="2"/>
    </font>
    <font>
      <sz val="16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18"/>
      <name val="Times New Roman"/>
      <family val="1"/>
    </font>
    <font>
      <sz val="18"/>
      <name val="Verdana"/>
      <family val="2"/>
    </font>
    <font>
      <b/>
      <sz val="18"/>
      <name val="Times New Roman"/>
      <family val="1"/>
    </font>
    <font>
      <sz val="16"/>
      <name val="Verdana"/>
      <family val="2"/>
    </font>
    <font>
      <b/>
      <sz val="18"/>
      <color theme="1"/>
      <name val="Times New Roman"/>
      <family val="1"/>
    </font>
    <font>
      <b/>
      <sz val="20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5" fillId="0" borderId="0" xfId="0" applyFont="1" applyAlignment="1">
      <alignment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top" wrapText="1"/>
    </xf>
    <xf numFmtId="0" fontId="13" fillId="0" borderId="0" xfId="1" applyFont="1"/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12" fillId="0" borderId="0" xfId="0" applyFont="1" applyFill="1" applyAlignment="1">
      <alignment vertical="top" wrapText="1"/>
    </xf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1" applyFont="1" applyFill="1"/>
    <xf numFmtId="0" fontId="13" fillId="0" borderId="0" xfId="1" applyFont="1" applyFill="1" applyAlignment="1">
      <alignment horizontal="center"/>
    </xf>
    <xf numFmtId="0" fontId="13" fillId="0" borderId="0" xfId="0" applyFont="1" applyFill="1" applyAlignment="1">
      <alignment vertical="top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0" xfId="1" applyFont="1" applyAlignment="1">
      <alignment wrapText="1"/>
    </xf>
    <xf numFmtId="0" fontId="0" fillId="0" borderId="0" xfId="0" applyAlignment="1">
      <alignment wrapText="1"/>
    </xf>
    <xf numFmtId="0" fontId="10" fillId="0" borderId="0" xfId="1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1" applyFont="1" applyFill="1"/>
    <xf numFmtId="0" fontId="17" fillId="0" borderId="5" xfId="0" applyNumberFormat="1" applyFont="1" applyFill="1" applyBorder="1" applyAlignment="1">
      <alignment horizontal="center" vertical="center" wrapText="1"/>
    </xf>
    <xf numFmtId="164" fontId="19" fillId="0" borderId="5" xfId="0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2" fontId="19" fillId="0" borderId="5" xfId="1" applyNumberFormat="1" applyFont="1" applyBorder="1" applyAlignment="1">
      <alignment horizont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center" wrapText="1"/>
    </xf>
    <xf numFmtId="2" fontId="21" fillId="0" borderId="1" xfId="1" applyNumberFormat="1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top" wrapText="1"/>
    </xf>
    <xf numFmtId="164" fontId="23" fillId="0" borderId="1" xfId="0" applyNumberFormat="1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2" fillId="0" borderId="7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7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13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3" fillId="0" borderId="0" xfId="1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2" fillId="0" borderId="11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10" xfId="0" applyFont="1" applyFill="1" applyBorder="1" applyAlignment="1">
      <alignment horizontal="center" vertical="center" wrapText="1"/>
    </xf>
    <xf numFmtId="0" fontId="13" fillId="0" borderId="0" xfId="1" applyFont="1" applyFill="1" applyAlignment="1"/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wrapText="1"/>
    </xf>
    <xf numFmtId="0" fontId="13" fillId="0" borderId="0" xfId="1" applyFont="1" applyAlignment="1">
      <alignment horizontal="left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3" fillId="0" borderId="0" xfId="1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8"/>
  <sheetViews>
    <sheetView tabSelected="1" view="pageBreakPreview" zoomScale="73" zoomScaleNormal="75" zoomScaleSheetLayoutView="73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S40" sqref="S40"/>
    </sheetView>
  </sheetViews>
  <sheetFormatPr defaultColWidth="9.140625" defaultRowHeight="12.75" x14ac:dyDescent="0.2"/>
  <cols>
    <col min="1" max="1" width="8.42578125" style="1" customWidth="1"/>
    <col min="2" max="2" width="21.7109375" style="1" customWidth="1"/>
    <col min="3" max="6" width="11.28515625" style="1" customWidth="1"/>
    <col min="7" max="7" width="14.140625" style="1" customWidth="1"/>
    <col min="8" max="8" width="12.7109375" style="1" customWidth="1"/>
    <col min="9" max="9" width="13.7109375" style="1" customWidth="1"/>
    <col min="10" max="10" width="12.7109375" style="1" customWidth="1"/>
    <col min="11" max="11" width="13.140625" style="1" customWidth="1"/>
    <col min="12" max="12" width="11.85546875" style="1" customWidth="1"/>
    <col min="13" max="13" width="15" style="1" customWidth="1"/>
    <col min="14" max="14" width="14.42578125" style="1" customWidth="1"/>
    <col min="15" max="15" width="15.5703125" style="1" customWidth="1"/>
    <col min="16" max="16" width="15.140625" style="1" customWidth="1"/>
    <col min="17" max="17" width="10.7109375" style="1" customWidth="1"/>
    <col min="18" max="18" width="10.5703125" style="1" customWidth="1"/>
    <col min="19" max="19" width="12.28515625" style="1" customWidth="1"/>
    <col min="20" max="20" width="9.7109375" style="1" customWidth="1"/>
    <col min="21" max="21" width="11" style="1" customWidth="1"/>
    <col min="22" max="22" width="11.140625" style="1" customWidth="1"/>
    <col min="23" max="23" width="10.28515625" style="1" customWidth="1"/>
    <col min="24" max="16384" width="9.140625" style="1"/>
  </cols>
  <sheetData>
    <row r="1" spans="1:29" ht="19.5" customHeight="1" x14ac:dyDescent="0.2">
      <c r="A1" s="91" t="s">
        <v>135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53"/>
      <c r="Y1" s="53"/>
      <c r="Z1" s="53"/>
      <c r="AA1" s="53"/>
      <c r="AB1" s="53"/>
      <c r="AC1" s="53"/>
    </row>
    <row r="2" spans="1:29" ht="15.6" customHeight="1" x14ac:dyDescent="0.2">
      <c r="A2" s="75" t="s">
        <v>134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ht="17.45" customHeight="1" x14ac:dyDescent="0.2">
      <c r="A3" s="93" t="s">
        <v>133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53"/>
      <c r="Y3" s="53"/>
      <c r="Z3" s="53"/>
      <c r="AA3" s="53"/>
      <c r="AB3" s="53"/>
      <c r="AC3" s="53"/>
    </row>
    <row r="4" spans="1:29" ht="21.75" customHeight="1" x14ac:dyDescent="0.2">
      <c r="A4" s="78" t="s">
        <v>1</v>
      </c>
      <c r="B4" s="78" t="s">
        <v>18</v>
      </c>
      <c r="C4" s="78" t="s">
        <v>61</v>
      </c>
      <c r="D4" s="78"/>
      <c r="E4" s="78" t="s">
        <v>62</v>
      </c>
      <c r="F4" s="78"/>
      <c r="G4" s="78" t="s">
        <v>63</v>
      </c>
      <c r="H4" s="78"/>
      <c r="I4" s="78" t="s">
        <v>64</v>
      </c>
      <c r="J4" s="78"/>
      <c r="K4" s="78" t="s">
        <v>65</v>
      </c>
      <c r="L4" s="78"/>
      <c r="M4" s="77" t="s">
        <v>21</v>
      </c>
      <c r="N4" s="77"/>
      <c r="O4" s="82" t="s">
        <v>67</v>
      </c>
      <c r="P4" s="83"/>
      <c r="Q4" s="78" t="s">
        <v>16</v>
      </c>
      <c r="R4" s="78" t="s">
        <v>4</v>
      </c>
      <c r="S4" s="78" t="s">
        <v>56</v>
      </c>
      <c r="T4" s="95" t="s">
        <v>22</v>
      </c>
      <c r="U4" s="96"/>
      <c r="V4" s="22" t="s">
        <v>23</v>
      </c>
      <c r="W4" s="97" t="s">
        <v>24</v>
      </c>
    </row>
    <row r="5" spans="1:29" ht="46.5" customHeight="1" x14ac:dyDescent="0.2">
      <c r="A5" s="78"/>
      <c r="B5" s="78"/>
      <c r="C5" s="77" t="s">
        <v>68</v>
      </c>
      <c r="D5" s="77"/>
      <c r="E5" s="77" t="s">
        <v>71</v>
      </c>
      <c r="F5" s="77"/>
      <c r="G5" s="77" t="s">
        <v>72</v>
      </c>
      <c r="H5" s="77"/>
      <c r="I5" s="77" t="s">
        <v>70</v>
      </c>
      <c r="J5" s="77"/>
      <c r="K5" s="77" t="s">
        <v>73</v>
      </c>
      <c r="L5" s="77"/>
      <c r="M5" s="82" t="s">
        <v>66</v>
      </c>
      <c r="N5" s="83"/>
      <c r="O5" s="82" t="s">
        <v>69</v>
      </c>
      <c r="P5" s="83"/>
      <c r="Q5" s="78"/>
      <c r="R5" s="79"/>
      <c r="S5" s="78"/>
      <c r="T5" s="100" t="s">
        <v>16</v>
      </c>
      <c r="U5" s="102" t="s">
        <v>4</v>
      </c>
      <c r="V5" s="45" t="s">
        <v>25</v>
      </c>
      <c r="W5" s="98"/>
    </row>
    <row r="6" spans="1:29" ht="36.75" customHeight="1" thickBot="1" x14ac:dyDescent="0.25">
      <c r="A6" s="81"/>
      <c r="B6" s="81"/>
      <c r="C6" s="51" t="s">
        <v>5</v>
      </c>
      <c r="D6" s="51">
        <v>6</v>
      </c>
      <c r="E6" s="51" t="s">
        <v>5</v>
      </c>
      <c r="F6" s="51">
        <v>6</v>
      </c>
      <c r="G6" s="51" t="s">
        <v>5</v>
      </c>
      <c r="H6" s="51">
        <v>6</v>
      </c>
      <c r="I6" s="51" t="s">
        <v>5</v>
      </c>
      <c r="J6" s="51">
        <v>6</v>
      </c>
      <c r="K6" s="51" t="s">
        <v>5</v>
      </c>
      <c r="L6" s="51">
        <v>6</v>
      </c>
      <c r="M6" s="51" t="s">
        <v>5</v>
      </c>
      <c r="N6" s="51">
        <v>2</v>
      </c>
      <c r="O6" s="55" t="s">
        <v>5</v>
      </c>
      <c r="P6" s="55">
        <v>2</v>
      </c>
      <c r="Q6" s="81"/>
      <c r="R6" s="80"/>
      <c r="S6" s="81"/>
      <c r="T6" s="101"/>
      <c r="U6" s="103"/>
      <c r="V6" s="52" t="s">
        <v>89</v>
      </c>
      <c r="W6" s="99"/>
    </row>
    <row r="7" spans="1:29" ht="29.25" customHeight="1" x14ac:dyDescent="0.35">
      <c r="A7" s="62">
        <v>1</v>
      </c>
      <c r="B7" s="54" t="s">
        <v>74</v>
      </c>
      <c r="C7" s="62" t="s">
        <v>129</v>
      </c>
      <c r="D7" s="62">
        <f t="shared" ref="D7" si="0">IF(C7="AA",10, IF(C7="AB",9, IF(C7="BB",8, IF(C7="BC",7,IF(C7="CC",6, IF(C7="CD",5, IF(C7="DD",4,IF(C7="F",0))))))))</f>
        <v>7</v>
      </c>
      <c r="E7" s="62" t="s">
        <v>132</v>
      </c>
      <c r="F7" s="62">
        <f t="shared" ref="F7:F12" si="1">IF(E7="AA",10, IF(E7="AB",9, IF(E7="BB",8, IF(E7="BC",7,IF(E7="CC",6, IF(E7="CD",5, IF(E7="DD",4,IF(E7="F",0))))))))</f>
        <v>5</v>
      </c>
      <c r="G7" s="62" t="s">
        <v>129</v>
      </c>
      <c r="H7" s="62">
        <f t="shared" ref="H7:H12" si="2">IF(G7="AA",10, IF(G7="AB",9, IF(G7="BB",8, IF(G7="BC",7,IF(G7="CC",6, IF(G7="CD",5, IF(G7="DD",4,IF(G7="F",0))))))))</f>
        <v>7</v>
      </c>
      <c r="I7" s="62" t="s">
        <v>126</v>
      </c>
      <c r="J7" s="62">
        <f t="shared" ref="J7:J12" si="3">IF(I7="AA",10, IF(I7="AB",9, IF(I7="BB",8, IF(I7="BC",7,IF(I7="CC",6, IF(I7="CD",5, IF(I7="DD",4,IF(I7="F",0))))))))</f>
        <v>9</v>
      </c>
      <c r="K7" s="62" t="s">
        <v>130</v>
      </c>
      <c r="L7" s="62">
        <f t="shared" ref="L7:L12" si="4">IF(K7="AA",10, IF(K7="AB",9, IF(K7="BB",8, IF(K7="BC",7,IF(K7="CC",6, IF(K7="CD",5, IF(K7="DD",4,IF(K7="F",0))))))))</f>
        <v>6</v>
      </c>
      <c r="M7" s="62" t="s">
        <v>126</v>
      </c>
      <c r="N7" s="62">
        <f t="shared" ref="N7:N12" si="5">IF(M7="AA",10, IF(M7="AB",9, IF(M7="BB",8, IF(M7="BC",7,IF(M7="CC",6, IF(M7="CD",5, IF(M7="DD",4,IF(M7="F",0))))))))</f>
        <v>9</v>
      </c>
      <c r="O7" s="62" t="s">
        <v>126</v>
      </c>
      <c r="P7" s="62">
        <f>IF(O7="AA",10, IF(O7="AB",9, IF(O7="BB",8, IF(O7="BC",7,IF(O7="CC",6, IF(O7="CD",5, IF(O7="DD",4,IF(O7="F",0))))))))</f>
        <v>9</v>
      </c>
      <c r="Q7" s="62">
        <v>34</v>
      </c>
      <c r="R7" s="62">
        <f>(D7*6+F7*6+H7*6+J7*6+L7*6+N7*2+P7*2)</f>
        <v>240</v>
      </c>
      <c r="S7" s="63">
        <f>R7/Q7</f>
        <v>7.0588235294117645</v>
      </c>
      <c r="T7" s="64">
        <v>34</v>
      </c>
      <c r="U7" s="64">
        <v>236</v>
      </c>
      <c r="V7" s="65">
        <f>(R7+U7)/(Q7+T7)</f>
        <v>7</v>
      </c>
      <c r="W7" s="66" t="str">
        <f>IF(V7&lt;6,"***", IF(V7&gt;=6,"-"))</f>
        <v>-</v>
      </c>
    </row>
    <row r="8" spans="1:29" ht="28.5" customHeight="1" x14ac:dyDescent="0.35">
      <c r="A8" s="41">
        <v>2</v>
      </c>
      <c r="B8" s="54" t="s">
        <v>75</v>
      </c>
      <c r="C8" s="62" t="s">
        <v>128</v>
      </c>
      <c r="D8" s="62">
        <f t="shared" ref="D8:D21" si="6">IF(C8="AA",10, IF(C8="AB",9, IF(C8="BB",8, IF(C8="BC",7,IF(C8="CC",6, IF(C8="CD",5, IF(C8="DD",4,IF(C8="F",0))))))))</f>
        <v>8</v>
      </c>
      <c r="E8" s="41" t="s">
        <v>126</v>
      </c>
      <c r="F8" s="41">
        <f t="shared" si="1"/>
        <v>9</v>
      </c>
      <c r="G8" s="41" t="s">
        <v>128</v>
      </c>
      <c r="H8" s="41">
        <f t="shared" si="2"/>
        <v>8</v>
      </c>
      <c r="I8" s="41" t="s">
        <v>126</v>
      </c>
      <c r="J8" s="41">
        <f t="shared" si="3"/>
        <v>9</v>
      </c>
      <c r="K8" s="41" t="s">
        <v>129</v>
      </c>
      <c r="L8" s="41">
        <f t="shared" si="4"/>
        <v>7</v>
      </c>
      <c r="M8" s="41" t="s">
        <v>126</v>
      </c>
      <c r="N8" s="41">
        <f t="shared" si="5"/>
        <v>9</v>
      </c>
      <c r="O8" s="62" t="s">
        <v>126</v>
      </c>
      <c r="P8" s="62">
        <f t="shared" ref="P8:P21" si="7">IF(O8="AA",10, IF(O8="AB",9, IF(O8="BB",8, IF(O8="BC",7,IF(O8="CC",6, IF(O8="CD",5, IF(O8="DD",4,IF(O8="F",0))))))))</f>
        <v>9</v>
      </c>
      <c r="Q8" s="62">
        <v>34</v>
      </c>
      <c r="R8" s="62">
        <f t="shared" ref="R8:R21" si="8">(D8*6+F8*6+H8*6+J8*6+L8*6+N8*2+P8*2)</f>
        <v>282</v>
      </c>
      <c r="S8" s="43">
        <f t="shared" ref="S8:S21" si="9">R8/Q8</f>
        <v>8.2941176470588243</v>
      </c>
      <c r="T8" s="64">
        <v>34</v>
      </c>
      <c r="U8" s="67">
        <v>276</v>
      </c>
      <c r="V8" s="68">
        <f t="shared" ref="V8:V21" si="10">(R8+U8)/(Q8+T8)</f>
        <v>8.2058823529411757</v>
      </c>
      <c r="W8" s="44" t="str">
        <f t="shared" ref="W8:W21" si="11">IF(V8&lt;6,"***", IF(V8&gt;=6,"-"))</f>
        <v>-</v>
      </c>
    </row>
    <row r="9" spans="1:29" ht="28.5" customHeight="1" x14ac:dyDescent="0.35">
      <c r="A9" s="39">
        <v>3</v>
      </c>
      <c r="B9" s="54" t="s">
        <v>76</v>
      </c>
      <c r="C9" s="62" t="s">
        <v>127</v>
      </c>
      <c r="D9" s="62">
        <f t="shared" si="6"/>
        <v>10</v>
      </c>
      <c r="E9" s="39" t="s">
        <v>127</v>
      </c>
      <c r="F9" s="39">
        <f t="shared" si="1"/>
        <v>10</v>
      </c>
      <c r="G9" s="39" t="s">
        <v>127</v>
      </c>
      <c r="H9" s="41">
        <f t="shared" si="2"/>
        <v>10</v>
      </c>
      <c r="I9" s="41" t="s">
        <v>126</v>
      </c>
      <c r="J9" s="41">
        <f t="shared" si="3"/>
        <v>9</v>
      </c>
      <c r="K9" s="41" t="s">
        <v>127</v>
      </c>
      <c r="L9" s="41">
        <f t="shared" si="4"/>
        <v>10</v>
      </c>
      <c r="M9" s="41" t="s">
        <v>126</v>
      </c>
      <c r="N9" s="41">
        <f t="shared" si="5"/>
        <v>9</v>
      </c>
      <c r="O9" s="62" t="s">
        <v>127</v>
      </c>
      <c r="P9" s="62">
        <f t="shared" si="7"/>
        <v>10</v>
      </c>
      <c r="Q9" s="62">
        <v>34</v>
      </c>
      <c r="R9" s="62">
        <f t="shared" si="8"/>
        <v>332</v>
      </c>
      <c r="S9" s="43">
        <f t="shared" si="9"/>
        <v>9.764705882352942</v>
      </c>
      <c r="T9" s="64">
        <v>34</v>
      </c>
      <c r="U9" s="67">
        <v>296</v>
      </c>
      <c r="V9" s="68">
        <f t="shared" si="10"/>
        <v>9.235294117647058</v>
      </c>
      <c r="W9" s="44" t="str">
        <f t="shared" si="11"/>
        <v>-</v>
      </c>
    </row>
    <row r="10" spans="1:29" ht="29.25" customHeight="1" x14ac:dyDescent="0.35">
      <c r="A10" s="39">
        <v>4</v>
      </c>
      <c r="B10" s="54" t="s">
        <v>77</v>
      </c>
      <c r="C10" s="62" t="s">
        <v>126</v>
      </c>
      <c r="D10" s="62">
        <f t="shared" si="6"/>
        <v>9</v>
      </c>
      <c r="E10" s="39" t="s">
        <v>126</v>
      </c>
      <c r="F10" s="39">
        <f t="shared" si="1"/>
        <v>9</v>
      </c>
      <c r="G10" s="39" t="s">
        <v>129</v>
      </c>
      <c r="H10" s="41">
        <f t="shared" si="2"/>
        <v>7</v>
      </c>
      <c r="I10" s="41" t="s">
        <v>128</v>
      </c>
      <c r="J10" s="41">
        <f t="shared" si="3"/>
        <v>8</v>
      </c>
      <c r="K10" s="41" t="s">
        <v>126</v>
      </c>
      <c r="L10" s="41">
        <f t="shared" si="4"/>
        <v>9</v>
      </c>
      <c r="M10" s="41" t="s">
        <v>126</v>
      </c>
      <c r="N10" s="41">
        <f t="shared" si="5"/>
        <v>9</v>
      </c>
      <c r="O10" s="62" t="s">
        <v>127</v>
      </c>
      <c r="P10" s="62">
        <f t="shared" si="7"/>
        <v>10</v>
      </c>
      <c r="Q10" s="62">
        <v>34</v>
      </c>
      <c r="R10" s="62">
        <f t="shared" si="8"/>
        <v>290</v>
      </c>
      <c r="S10" s="43">
        <f t="shared" si="9"/>
        <v>8.5294117647058822</v>
      </c>
      <c r="T10" s="64">
        <v>34</v>
      </c>
      <c r="U10" s="67">
        <v>290</v>
      </c>
      <c r="V10" s="68">
        <f t="shared" si="10"/>
        <v>8.5294117647058822</v>
      </c>
      <c r="W10" s="44" t="str">
        <f t="shared" si="11"/>
        <v>-</v>
      </c>
    </row>
    <row r="11" spans="1:29" ht="29.25" customHeight="1" x14ac:dyDescent="0.35">
      <c r="A11" s="39">
        <v>5</v>
      </c>
      <c r="B11" s="54" t="s">
        <v>78</v>
      </c>
      <c r="C11" s="62" t="s">
        <v>128</v>
      </c>
      <c r="D11" s="62">
        <f t="shared" si="6"/>
        <v>8</v>
      </c>
      <c r="E11" s="39" t="s">
        <v>130</v>
      </c>
      <c r="F11" s="39">
        <f t="shared" si="1"/>
        <v>6</v>
      </c>
      <c r="G11" s="39" t="s">
        <v>127</v>
      </c>
      <c r="H11" s="41">
        <f t="shared" si="2"/>
        <v>10</v>
      </c>
      <c r="I11" s="41" t="s">
        <v>126</v>
      </c>
      <c r="J11" s="41">
        <f t="shared" si="3"/>
        <v>9</v>
      </c>
      <c r="K11" s="41" t="s">
        <v>126</v>
      </c>
      <c r="L11" s="41">
        <f t="shared" si="4"/>
        <v>9</v>
      </c>
      <c r="M11" s="41" t="s">
        <v>126</v>
      </c>
      <c r="N11" s="41">
        <f t="shared" si="5"/>
        <v>9</v>
      </c>
      <c r="O11" s="62" t="s">
        <v>126</v>
      </c>
      <c r="P11" s="62">
        <f t="shared" si="7"/>
        <v>9</v>
      </c>
      <c r="Q11" s="62">
        <v>34</v>
      </c>
      <c r="R11" s="62">
        <f t="shared" si="8"/>
        <v>288</v>
      </c>
      <c r="S11" s="43">
        <f t="shared" si="9"/>
        <v>8.4705882352941178</v>
      </c>
      <c r="T11" s="64">
        <v>34</v>
      </c>
      <c r="U11" s="67">
        <v>274</v>
      </c>
      <c r="V11" s="68">
        <f t="shared" si="10"/>
        <v>8.264705882352942</v>
      </c>
      <c r="W11" s="44" t="str">
        <f t="shared" si="11"/>
        <v>-</v>
      </c>
    </row>
    <row r="12" spans="1:29" ht="29.25" customHeight="1" x14ac:dyDescent="0.35">
      <c r="A12" s="39">
        <v>6</v>
      </c>
      <c r="B12" s="54" t="s">
        <v>79</v>
      </c>
      <c r="C12" s="62" t="s">
        <v>129</v>
      </c>
      <c r="D12" s="62">
        <f t="shared" si="6"/>
        <v>7</v>
      </c>
      <c r="E12" s="39" t="s">
        <v>129</v>
      </c>
      <c r="F12" s="39">
        <f t="shared" si="1"/>
        <v>7</v>
      </c>
      <c r="G12" s="39" t="s">
        <v>126</v>
      </c>
      <c r="H12" s="41">
        <f t="shared" si="2"/>
        <v>9</v>
      </c>
      <c r="I12" s="41" t="s">
        <v>129</v>
      </c>
      <c r="J12" s="41">
        <f t="shared" si="3"/>
        <v>7</v>
      </c>
      <c r="K12" s="41" t="s">
        <v>128</v>
      </c>
      <c r="L12" s="41">
        <f t="shared" si="4"/>
        <v>8</v>
      </c>
      <c r="M12" s="41" t="s">
        <v>126</v>
      </c>
      <c r="N12" s="41">
        <f t="shared" si="5"/>
        <v>9</v>
      </c>
      <c r="O12" s="62" t="s">
        <v>126</v>
      </c>
      <c r="P12" s="62">
        <f t="shared" si="7"/>
        <v>9</v>
      </c>
      <c r="Q12" s="62">
        <v>34</v>
      </c>
      <c r="R12" s="62">
        <f t="shared" si="8"/>
        <v>264</v>
      </c>
      <c r="S12" s="43">
        <f t="shared" si="9"/>
        <v>7.7647058823529411</v>
      </c>
      <c r="T12" s="64">
        <v>34</v>
      </c>
      <c r="U12" s="67">
        <v>272</v>
      </c>
      <c r="V12" s="68">
        <f t="shared" si="10"/>
        <v>7.882352941176471</v>
      </c>
      <c r="W12" s="44" t="str">
        <f t="shared" si="11"/>
        <v>-</v>
      </c>
    </row>
    <row r="13" spans="1:29" ht="29.25" customHeight="1" x14ac:dyDescent="0.35">
      <c r="A13" s="39">
        <v>7</v>
      </c>
      <c r="B13" s="54" t="s">
        <v>80</v>
      </c>
      <c r="C13" s="62" t="s">
        <v>129</v>
      </c>
      <c r="D13" s="62">
        <f t="shared" si="6"/>
        <v>7</v>
      </c>
      <c r="E13" s="39" t="s">
        <v>129</v>
      </c>
      <c r="F13" s="39">
        <f t="shared" ref="F13:F21" si="12">IF(E13="AA",10, IF(E13="AB",9, IF(E13="BB",8, IF(E13="BC",7,IF(E13="CC",6, IF(E13="CD",5, IF(E13="DD",4,IF(E13="F",0))))))))</f>
        <v>7</v>
      </c>
      <c r="G13" s="39" t="s">
        <v>130</v>
      </c>
      <c r="H13" s="41">
        <f t="shared" ref="H13:H21" si="13">IF(G13="AA",10, IF(G13="AB",9, IF(G13="BB",8, IF(G13="BC",7,IF(G13="CC",6, IF(G13="CD",5, IF(G13="DD",4,IF(G13="F",0))))))))</f>
        <v>6</v>
      </c>
      <c r="I13" s="41" t="s">
        <v>128</v>
      </c>
      <c r="J13" s="41">
        <f t="shared" ref="J13:J21" si="14">IF(I13="AA",10, IF(I13="AB",9, IF(I13="BB",8, IF(I13="BC",7,IF(I13="CC",6, IF(I13="CD",5, IF(I13="DD",4,IF(I13="F",0))))))))</f>
        <v>8</v>
      </c>
      <c r="K13" s="41" t="s">
        <v>130</v>
      </c>
      <c r="L13" s="41">
        <f t="shared" ref="L13:L21" si="15">IF(K13="AA",10, IF(K13="AB",9, IF(K13="BB",8, IF(K13="BC",7,IF(K13="CC",6, IF(K13="CD",5, IF(K13="DD",4,IF(K13="F",0))))))))</f>
        <v>6</v>
      </c>
      <c r="M13" s="41" t="s">
        <v>126</v>
      </c>
      <c r="N13" s="41">
        <f t="shared" ref="N13:N21" si="16">IF(M13="AA",10, IF(M13="AB",9, IF(M13="BB",8, IF(M13="BC",7,IF(M13="CC",6, IF(M13="CD",5, IF(M13="DD",4,IF(M13="F",0))))))))</f>
        <v>9</v>
      </c>
      <c r="O13" s="62" t="s">
        <v>126</v>
      </c>
      <c r="P13" s="62">
        <f t="shared" si="7"/>
        <v>9</v>
      </c>
      <c r="Q13" s="62">
        <v>34</v>
      </c>
      <c r="R13" s="62">
        <f t="shared" si="8"/>
        <v>240</v>
      </c>
      <c r="S13" s="43">
        <f t="shared" si="9"/>
        <v>7.0588235294117645</v>
      </c>
      <c r="T13" s="64">
        <v>34</v>
      </c>
      <c r="U13" s="67">
        <v>232</v>
      </c>
      <c r="V13" s="68">
        <f t="shared" si="10"/>
        <v>6.9411764705882355</v>
      </c>
      <c r="W13" s="44" t="str">
        <f t="shared" si="11"/>
        <v>-</v>
      </c>
    </row>
    <row r="14" spans="1:29" ht="29.25" customHeight="1" x14ac:dyDescent="0.35">
      <c r="A14" s="39">
        <v>8</v>
      </c>
      <c r="B14" s="54" t="s">
        <v>81</v>
      </c>
      <c r="C14" s="62" t="s">
        <v>127</v>
      </c>
      <c r="D14" s="62">
        <f t="shared" si="6"/>
        <v>10</v>
      </c>
      <c r="E14" s="39" t="s">
        <v>126</v>
      </c>
      <c r="F14" s="39">
        <f t="shared" si="12"/>
        <v>9</v>
      </c>
      <c r="G14" s="39" t="s">
        <v>127</v>
      </c>
      <c r="H14" s="41">
        <f t="shared" si="13"/>
        <v>10</v>
      </c>
      <c r="I14" s="41" t="s">
        <v>128</v>
      </c>
      <c r="J14" s="41">
        <f t="shared" si="14"/>
        <v>8</v>
      </c>
      <c r="K14" s="41" t="s">
        <v>127</v>
      </c>
      <c r="L14" s="41">
        <f t="shared" si="15"/>
        <v>10</v>
      </c>
      <c r="M14" s="41" t="s">
        <v>126</v>
      </c>
      <c r="N14" s="41">
        <f t="shared" si="16"/>
        <v>9</v>
      </c>
      <c r="O14" s="62" t="s">
        <v>127</v>
      </c>
      <c r="P14" s="62">
        <f t="shared" si="7"/>
        <v>10</v>
      </c>
      <c r="Q14" s="62">
        <v>34</v>
      </c>
      <c r="R14" s="62">
        <f t="shared" si="8"/>
        <v>320</v>
      </c>
      <c r="S14" s="43">
        <f t="shared" si="9"/>
        <v>9.4117647058823533</v>
      </c>
      <c r="T14" s="64">
        <v>34</v>
      </c>
      <c r="U14" s="67">
        <v>280</v>
      </c>
      <c r="V14" s="68">
        <f t="shared" si="10"/>
        <v>8.8235294117647065</v>
      </c>
      <c r="W14" s="44" t="str">
        <f t="shared" si="11"/>
        <v>-</v>
      </c>
    </row>
    <row r="15" spans="1:29" ht="30" customHeight="1" x14ac:dyDescent="0.35">
      <c r="A15" s="39">
        <v>9</v>
      </c>
      <c r="B15" s="54" t="s">
        <v>82</v>
      </c>
      <c r="C15" s="62" t="s">
        <v>127</v>
      </c>
      <c r="D15" s="62">
        <f t="shared" si="6"/>
        <v>10</v>
      </c>
      <c r="E15" s="39" t="s">
        <v>127</v>
      </c>
      <c r="F15" s="39">
        <f t="shared" si="12"/>
        <v>10</v>
      </c>
      <c r="G15" s="39" t="s">
        <v>126</v>
      </c>
      <c r="H15" s="41">
        <f t="shared" si="13"/>
        <v>9</v>
      </c>
      <c r="I15" s="41" t="s">
        <v>127</v>
      </c>
      <c r="J15" s="41">
        <f t="shared" si="14"/>
        <v>10</v>
      </c>
      <c r="K15" s="41" t="s">
        <v>126</v>
      </c>
      <c r="L15" s="41">
        <f t="shared" si="15"/>
        <v>9</v>
      </c>
      <c r="M15" s="41" t="s">
        <v>127</v>
      </c>
      <c r="N15" s="41">
        <f t="shared" si="16"/>
        <v>10</v>
      </c>
      <c r="O15" s="62" t="s">
        <v>127</v>
      </c>
      <c r="P15" s="62">
        <f t="shared" si="7"/>
        <v>10</v>
      </c>
      <c r="Q15" s="62">
        <v>34</v>
      </c>
      <c r="R15" s="62">
        <f t="shared" si="8"/>
        <v>328</v>
      </c>
      <c r="S15" s="43">
        <f t="shared" si="9"/>
        <v>9.6470588235294112</v>
      </c>
      <c r="T15" s="64">
        <v>34</v>
      </c>
      <c r="U15" s="67">
        <v>332</v>
      </c>
      <c r="V15" s="68">
        <f t="shared" si="10"/>
        <v>9.7058823529411757</v>
      </c>
      <c r="W15" s="44" t="str">
        <f t="shared" si="11"/>
        <v>-</v>
      </c>
    </row>
    <row r="16" spans="1:29" ht="31.5" customHeight="1" x14ac:dyDescent="0.35">
      <c r="A16" s="39">
        <v>10</v>
      </c>
      <c r="B16" s="54" t="s">
        <v>83</v>
      </c>
      <c r="C16" s="62" t="s">
        <v>126</v>
      </c>
      <c r="D16" s="62">
        <f t="shared" si="6"/>
        <v>9</v>
      </c>
      <c r="E16" s="39" t="s">
        <v>127</v>
      </c>
      <c r="F16" s="39">
        <f t="shared" si="12"/>
        <v>10</v>
      </c>
      <c r="G16" s="39" t="s">
        <v>129</v>
      </c>
      <c r="H16" s="41">
        <f t="shared" si="13"/>
        <v>7</v>
      </c>
      <c r="I16" s="41" t="s">
        <v>128</v>
      </c>
      <c r="J16" s="41">
        <f t="shared" si="14"/>
        <v>8</v>
      </c>
      <c r="K16" s="41" t="s">
        <v>128</v>
      </c>
      <c r="L16" s="41">
        <f t="shared" si="15"/>
        <v>8</v>
      </c>
      <c r="M16" s="41" t="s">
        <v>126</v>
      </c>
      <c r="N16" s="41">
        <f t="shared" si="16"/>
        <v>9</v>
      </c>
      <c r="O16" s="62" t="s">
        <v>127</v>
      </c>
      <c r="P16" s="62">
        <f t="shared" si="7"/>
        <v>10</v>
      </c>
      <c r="Q16" s="62">
        <v>34</v>
      </c>
      <c r="R16" s="62">
        <f t="shared" si="8"/>
        <v>290</v>
      </c>
      <c r="S16" s="43">
        <f t="shared" si="9"/>
        <v>8.5294117647058822</v>
      </c>
      <c r="T16" s="64">
        <v>34</v>
      </c>
      <c r="U16" s="67">
        <v>250</v>
      </c>
      <c r="V16" s="68">
        <f t="shared" si="10"/>
        <v>7.9411764705882355</v>
      </c>
      <c r="W16" s="44" t="str">
        <f t="shared" si="11"/>
        <v>-</v>
      </c>
    </row>
    <row r="17" spans="1:24" ht="29.25" customHeight="1" x14ac:dyDescent="0.35">
      <c r="A17" s="39">
        <v>11</v>
      </c>
      <c r="B17" s="54" t="s">
        <v>84</v>
      </c>
      <c r="C17" s="62" t="s">
        <v>126</v>
      </c>
      <c r="D17" s="62">
        <f t="shared" si="6"/>
        <v>9</v>
      </c>
      <c r="E17" s="39" t="s">
        <v>130</v>
      </c>
      <c r="F17" s="39">
        <f t="shared" si="12"/>
        <v>6</v>
      </c>
      <c r="G17" s="39" t="s">
        <v>130</v>
      </c>
      <c r="H17" s="41">
        <f t="shared" si="13"/>
        <v>6</v>
      </c>
      <c r="I17" s="41" t="s">
        <v>128</v>
      </c>
      <c r="J17" s="41">
        <f t="shared" si="14"/>
        <v>8</v>
      </c>
      <c r="K17" s="41" t="s">
        <v>129</v>
      </c>
      <c r="L17" s="41">
        <f t="shared" si="15"/>
        <v>7</v>
      </c>
      <c r="M17" s="41" t="s">
        <v>126</v>
      </c>
      <c r="N17" s="41">
        <f t="shared" si="16"/>
        <v>9</v>
      </c>
      <c r="O17" s="62" t="s">
        <v>126</v>
      </c>
      <c r="P17" s="62">
        <f t="shared" si="7"/>
        <v>9</v>
      </c>
      <c r="Q17" s="62">
        <v>34</v>
      </c>
      <c r="R17" s="62">
        <f t="shared" si="8"/>
        <v>252</v>
      </c>
      <c r="S17" s="43">
        <f t="shared" si="9"/>
        <v>7.4117647058823533</v>
      </c>
      <c r="T17" s="64">
        <v>34</v>
      </c>
      <c r="U17" s="67">
        <v>262</v>
      </c>
      <c r="V17" s="68">
        <f t="shared" si="10"/>
        <v>7.5588235294117645</v>
      </c>
      <c r="W17" s="44" t="str">
        <f t="shared" si="11"/>
        <v>-</v>
      </c>
    </row>
    <row r="18" spans="1:24" ht="29.25" customHeight="1" x14ac:dyDescent="0.35">
      <c r="A18" s="39">
        <v>12</v>
      </c>
      <c r="B18" s="54" t="s">
        <v>85</v>
      </c>
      <c r="C18" s="62" t="s">
        <v>128</v>
      </c>
      <c r="D18" s="62">
        <f t="shared" si="6"/>
        <v>8</v>
      </c>
      <c r="E18" s="39" t="s">
        <v>130</v>
      </c>
      <c r="F18" s="39">
        <f t="shared" si="12"/>
        <v>6</v>
      </c>
      <c r="G18" s="39" t="s">
        <v>129</v>
      </c>
      <c r="H18" s="41">
        <f t="shared" si="13"/>
        <v>7</v>
      </c>
      <c r="I18" s="41" t="s">
        <v>128</v>
      </c>
      <c r="J18" s="41">
        <f t="shared" si="14"/>
        <v>8</v>
      </c>
      <c r="K18" s="41" t="s">
        <v>126</v>
      </c>
      <c r="L18" s="41">
        <f t="shared" si="15"/>
        <v>9</v>
      </c>
      <c r="M18" s="41" t="s">
        <v>126</v>
      </c>
      <c r="N18" s="41">
        <f t="shared" si="16"/>
        <v>9</v>
      </c>
      <c r="O18" s="62" t="s">
        <v>128</v>
      </c>
      <c r="P18" s="62">
        <f t="shared" si="7"/>
        <v>8</v>
      </c>
      <c r="Q18" s="62">
        <v>34</v>
      </c>
      <c r="R18" s="62">
        <f t="shared" si="8"/>
        <v>262</v>
      </c>
      <c r="S18" s="43">
        <f t="shared" si="9"/>
        <v>7.7058823529411766</v>
      </c>
      <c r="T18" s="64">
        <v>34</v>
      </c>
      <c r="U18" s="67">
        <v>304</v>
      </c>
      <c r="V18" s="68">
        <f t="shared" si="10"/>
        <v>8.3235294117647065</v>
      </c>
      <c r="W18" s="44" t="str">
        <f t="shared" si="11"/>
        <v>-</v>
      </c>
    </row>
    <row r="19" spans="1:24" ht="28.5" customHeight="1" x14ac:dyDescent="0.35">
      <c r="A19" s="39">
        <v>13</v>
      </c>
      <c r="B19" s="54" t="s">
        <v>86</v>
      </c>
      <c r="C19" s="62" t="s">
        <v>126</v>
      </c>
      <c r="D19" s="62">
        <f t="shared" si="6"/>
        <v>9</v>
      </c>
      <c r="E19" s="39" t="s">
        <v>129</v>
      </c>
      <c r="F19" s="39">
        <f t="shared" si="12"/>
        <v>7</v>
      </c>
      <c r="G19" s="39" t="s">
        <v>127</v>
      </c>
      <c r="H19" s="41">
        <f t="shared" si="13"/>
        <v>10</v>
      </c>
      <c r="I19" s="41" t="s">
        <v>126</v>
      </c>
      <c r="J19" s="41">
        <f t="shared" si="14"/>
        <v>9</v>
      </c>
      <c r="K19" s="41" t="s">
        <v>126</v>
      </c>
      <c r="L19" s="41">
        <f t="shared" si="15"/>
        <v>9</v>
      </c>
      <c r="M19" s="41" t="s">
        <v>126</v>
      </c>
      <c r="N19" s="41">
        <f t="shared" si="16"/>
        <v>9</v>
      </c>
      <c r="O19" s="62" t="s">
        <v>127</v>
      </c>
      <c r="P19" s="62">
        <f t="shared" si="7"/>
        <v>10</v>
      </c>
      <c r="Q19" s="62">
        <v>34</v>
      </c>
      <c r="R19" s="62">
        <f t="shared" si="8"/>
        <v>302</v>
      </c>
      <c r="S19" s="43">
        <f t="shared" si="9"/>
        <v>8.882352941176471</v>
      </c>
      <c r="T19" s="64">
        <v>34</v>
      </c>
      <c r="U19" s="67">
        <v>318</v>
      </c>
      <c r="V19" s="68">
        <f t="shared" si="10"/>
        <v>9.117647058823529</v>
      </c>
      <c r="W19" s="44" t="str">
        <f t="shared" si="11"/>
        <v>-</v>
      </c>
    </row>
    <row r="20" spans="1:24" ht="28.5" customHeight="1" x14ac:dyDescent="0.35">
      <c r="A20" s="39">
        <v>14</v>
      </c>
      <c r="B20" s="54" t="s">
        <v>87</v>
      </c>
      <c r="C20" s="62" t="s">
        <v>129</v>
      </c>
      <c r="D20" s="62">
        <f t="shared" si="6"/>
        <v>7</v>
      </c>
      <c r="E20" s="39" t="s">
        <v>129</v>
      </c>
      <c r="F20" s="39">
        <f t="shared" si="12"/>
        <v>7</v>
      </c>
      <c r="G20" s="39" t="s">
        <v>129</v>
      </c>
      <c r="H20" s="41">
        <f t="shared" si="13"/>
        <v>7</v>
      </c>
      <c r="I20" s="41" t="s">
        <v>128</v>
      </c>
      <c r="J20" s="41">
        <f t="shared" si="14"/>
        <v>8</v>
      </c>
      <c r="K20" s="41" t="s">
        <v>129</v>
      </c>
      <c r="L20" s="41">
        <f t="shared" si="15"/>
        <v>7</v>
      </c>
      <c r="M20" s="41" t="s">
        <v>126</v>
      </c>
      <c r="N20" s="41">
        <f t="shared" si="16"/>
        <v>9</v>
      </c>
      <c r="O20" s="62" t="s">
        <v>127</v>
      </c>
      <c r="P20" s="62">
        <f t="shared" si="7"/>
        <v>10</v>
      </c>
      <c r="Q20" s="62">
        <v>34</v>
      </c>
      <c r="R20" s="62">
        <f t="shared" si="8"/>
        <v>254</v>
      </c>
      <c r="S20" s="43">
        <f t="shared" si="9"/>
        <v>7.4705882352941178</v>
      </c>
      <c r="T20" s="64">
        <v>34</v>
      </c>
      <c r="U20" s="67">
        <v>278</v>
      </c>
      <c r="V20" s="69">
        <f t="shared" si="10"/>
        <v>7.8235294117647056</v>
      </c>
      <c r="W20" s="44" t="str">
        <f t="shared" si="11"/>
        <v>-</v>
      </c>
    </row>
    <row r="21" spans="1:24" ht="28.5" customHeight="1" x14ac:dyDescent="0.35">
      <c r="A21" s="39">
        <v>15</v>
      </c>
      <c r="B21" s="54" t="s">
        <v>88</v>
      </c>
      <c r="C21" s="62" t="s">
        <v>129</v>
      </c>
      <c r="D21" s="62">
        <f t="shared" si="6"/>
        <v>7</v>
      </c>
      <c r="E21" s="39" t="s">
        <v>130</v>
      </c>
      <c r="F21" s="39">
        <f t="shared" si="12"/>
        <v>6</v>
      </c>
      <c r="G21" s="39" t="s">
        <v>130</v>
      </c>
      <c r="H21" s="41">
        <f t="shared" si="13"/>
        <v>6</v>
      </c>
      <c r="I21" s="41" t="s">
        <v>129</v>
      </c>
      <c r="J21" s="41">
        <f t="shared" si="14"/>
        <v>7</v>
      </c>
      <c r="K21" s="41" t="s">
        <v>130</v>
      </c>
      <c r="L21" s="41">
        <f t="shared" si="15"/>
        <v>6</v>
      </c>
      <c r="M21" s="41" t="s">
        <v>126</v>
      </c>
      <c r="N21" s="41">
        <f t="shared" si="16"/>
        <v>9</v>
      </c>
      <c r="O21" s="62" t="s">
        <v>128</v>
      </c>
      <c r="P21" s="62">
        <f t="shared" si="7"/>
        <v>8</v>
      </c>
      <c r="Q21" s="62">
        <v>34</v>
      </c>
      <c r="R21" s="62">
        <f t="shared" si="8"/>
        <v>226</v>
      </c>
      <c r="S21" s="43">
        <f t="shared" si="9"/>
        <v>6.6470588235294121</v>
      </c>
      <c r="T21" s="64">
        <v>34</v>
      </c>
      <c r="U21" s="67">
        <v>230</v>
      </c>
      <c r="V21" s="68">
        <f t="shared" si="10"/>
        <v>6.7058823529411766</v>
      </c>
      <c r="W21" s="44" t="str">
        <f t="shared" si="11"/>
        <v>-</v>
      </c>
    </row>
    <row r="22" spans="1:24" ht="24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24" ht="24" customHeight="1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2"/>
      <c r="U23" s="2"/>
      <c r="V23" s="2"/>
      <c r="W23" s="2"/>
    </row>
    <row r="24" spans="1:24" ht="24" customHeight="1" x14ac:dyDescent="0.25">
      <c r="A24" s="85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14"/>
      <c r="U24" s="14"/>
      <c r="V24" s="14"/>
      <c r="W24" s="14"/>
    </row>
    <row r="25" spans="1:24" ht="20.25" hidden="1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56"/>
      <c r="P25" s="56"/>
      <c r="Q25" s="15"/>
      <c r="R25" s="15"/>
      <c r="S25" s="15"/>
      <c r="T25" s="14"/>
      <c r="U25" s="14"/>
      <c r="V25" s="14"/>
      <c r="W25" s="14"/>
    </row>
    <row r="26" spans="1:24" ht="24" hidden="1" customHeight="1" x14ac:dyDescent="0.25">
      <c r="A26" s="3"/>
      <c r="B26" s="3"/>
      <c r="C26" s="3"/>
      <c r="D26" s="3" t="s">
        <v>14</v>
      </c>
      <c r="E26" s="3"/>
      <c r="F26" s="3"/>
      <c r="G26" s="3"/>
      <c r="H26" s="3"/>
      <c r="I26" s="3" t="s">
        <v>14</v>
      </c>
      <c r="J26" s="48"/>
      <c r="K26" s="3"/>
      <c r="L26" s="3"/>
      <c r="M26" s="3"/>
      <c r="N26" s="3"/>
      <c r="O26" s="3"/>
      <c r="P26" s="3"/>
      <c r="Q26" s="3"/>
      <c r="R26" s="3"/>
      <c r="S26" s="3"/>
    </row>
    <row r="27" spans="1:24" ht="14.25" hidden="1" x14ac:dyDescent="0.2">
      <c r="A27" s="2"/>
      <c r="B27" s="5"/>
      <c r="C27" s="6"/>
      <c r="D27" s="86"/>
      <c r="E27" s="86"/>
      <c r="F27" s="86"/>
      <c r="G27" s="6"/>
      <c r="H27" s="6"/>
      <c r="I27" s="6"/>
      <c r="J27" s="6"/>
      <c r="K27" s="6"/>
      <c r="L27" s="6"/>
      <c r="M27" s="6"/>
      <c r="N27" s="6"/>
      <c r="O27" s="57"/>
      <c r="P27" s="57"/>
      <c r="Q27" s="6"/>
      <c r="R27" s="6"/>
      <c r="S27" s="6"/>
      <c r="T27" s="6"/>
      <c r="U27" s="6"/>
      <c r="V27" s="6"/>
      <c r="W27" s="6"/>
    </row>
    <row r="28" spans="1:24" s="2" customFormat="1" ht="50.25" customHeight="1" x14ac:dyDescent="0.2">
      <c r="B28" s="84" t="s">
        <v>12</v>
      </c>
      <c r="C28" s="84"/>
      <c r="D28" s="7"/>
      <c r="E28" s="84" t="s">
        <v>13</v>
      </c>
      <c r="F28" s="84"/>
      <c r="G28" s="1"/>
      <c r="H28" s="84" t="s">
        <v>137</v>
      </c>
      <c r="I28" s="84"/>
      <c r="J28" s="89"/>
      <c r="O28" s="59" t="s">
        <v>138</v>
      </c>
      <c r="P28" s="59"/>
      <c r="Q28" s="9"/>
      <c r="R28" s="7" t="s">
        <v>14</v>
      </c>
      <c r="S28" s="7"/>
      <c r="T28" s="163" t="s">
        <v>141</v>
      </c>
      <c r="U28" s="163"/>
      <c r="V28" s="163"/>
      <c r="W28" s="163"/>
    </row>
    <row r="29" spans="1:24" s="14" customFormat="1" ht="14.25" x14ac:dyDescent="0.2">
      <c r="A29" s="2"/>
      <c r="B29" s="8"/>
      <c r="C29" s="8"/>
      <c r="D29" s="7"/>
      <c r="E29" s="7"/>
      <c r="F29" s="7"/>
      <c r="G29" s="8"/>
      <c r="H29" s="8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4" s="14" customFormat="1" ht="14.25" x14ac:dyDescent="0.2">
      <c r="A30" s="2"/>
      <c r="B30" s="87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4" x14ac:dyDescent="0.2">
      <c r="B31" s="8"/>
      <c r="C31" s="84"/>
      <c r="D31" s="84"/>
      <c r="E31" s="84"/>
      <c r="F31" s="7"/>
      <c r="G31" s="7"/>
      <c r="H31" s="7"/>
      <c r="I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4" x14ac:dyDescent="0.2">
      <c r="S32" s="4" t="s">
        <v>14</v>
      </c>
      <c r="X32" s="6"/>
    </row>
    <row r="33" spans="6:24" x14ac:dyDescent="0.2">
      <c r="F33" s="1" t="s">
        <v>14</v>
      </c>
      <c r="X33" s="7"/>
    </row>
    <row r="34" spans="6:24" x14ac:dyDescent="0.2">
      <c r="X34" s="7"/>
    </row>
    <row r="35" spans="6:24" x14ac:dyDescent="0.2">
      <c r="G35" s="1" t="s">
        <v>14</v>
      </c>
      <c r="X35" s="7"/>
    </row>
    <row r="36" spans="6:24" x14ac:dyDescent="0.2">
      <c r="X36" s="7"/>
    </row>
    <row r="37" spans="6:24" x14ac:dyDescent="0.2">
      <c r="Q37" s="4" t="s">
        <v>14</v>
      </c>
    </row>
    <row r="38" spans="6:24" x14ac:dyDescent="0.2">
      <c r="L38" s="4" t="s">
        <v>14</v>
      </c>
      <c r="Q38" s="1" t="s">
        <v>14</v>
      </c>
    </row>
  </sheetData>
  <mergeCells count="35">
    <mergeCell ref="A1:W1"/>
    <mergeCell ref="A3:W3"/>
    <mergeCell ref="A4:A6"/>
    <mergeCell ref="B4:B6"/>
    <mergeCell ref="C4:D4"/>
    <mergeCell ref="E4:F4"/>
    <mergeCell ref="G4:H4"/>
    <mergeCell ref="T4:U4"/>
    <mergeCell ref="W4:W6"/>
    <mergeCell ref="T5:T6"/>
    <mergeCell ref="U5:U6"/>
    <mergeCell ref="M4:N4"/>
    <mergeCell ref="K5:L5"/>
    <mergeCell ref="M5:N5"/>
    <mergeCell ref="Q4:Q6"/>
    <mergeCell ref="C31:E31"/>
    <mergeCell ref="A23:S23"/>
    <mergeCell ref="D27:F27"/>
    <mergeCell ref="B30:L30"/>
    <mergeCell ref="H28:J28"/>
    <mergeCell ref="B28:C28"/>
    <mergeCell ref="E28:F28"/>
    <mergeCell ref="A24:S24"/>
    <mergeCell ref="T28:W28"/>
    <mergeCell ref="A2:AC2"/>
    <mergeCell ref="C5:D5"/>
    <mergeCell ref="R4:R6"/>
    <mergeCell ref="S4:S6"/>
    <mergeCell ref="E5:F5"/>
    <mergeCell ref="G5:H5"/>
    <mergeCell ref="I5:J5"/>
    <mergeCell ref="I4:J4"/>
    <mergeCell ref="K4:L4"/>
    <mergeCell ref="O4:P4"/>
    <mergeCell ref="O5:P5"/>
  </mergeCells>
  <printOptions horizontalCentered="1"/>
  <pageMargins left="0.98425196850393704" right="0.74803149606299213" top="0.74803149606299213" bottom="0.43307086614173229" header="0.31496062992125984" footer="0.35433070866141736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N34"/>
  <sheetViews>
    <sheetView view="pageBreakPreview" zoomScale="84" zoomScaleNormal="75" zoomScaleSheetLayoutView="84" workbookViewId="0">
      <pane xSplit="2" ySplit="6" topLeftCell="D22" activePane="bottomRight" state="frozen"/>
      <selection pane="topRight" activeCell="C1" sqref="C1"/>
      <selection pane="bottomLeft" activeCell="A7" sqref="A7"/>
      <selection pane="bottomRight" activeCell="K32" sqref="K32"/>
    </sheetView>
  </sheetViews>
  <sheetFormatPr defaultColWidth="9.140625" defaultRowHeight="15" x14ac:dyDescent="0.2"/>
  <cols>
    <col min="1" max="1" width="5.7109375" style="28" customWidth="1"/>
    <col min="2" max="2" width="17.85546875" style="28" customWidth="1"/>
    <col min="3" max="3" width="12" style="28" customWidth="1"/>
    <col min="4" max="4" width="12.42578125" style="28" customWidth="1"/>
    <col min="5" max="14" width="11.5703125" style="28" customWidth="1"/>
    <col min="15" max="15" width="5.28515625" style="28" hidden="1" customWidth="1"/>
    <col min="16" max="16" width="6.85546875" style="28" hidden="1" customWidth="1"/>
    <col min="17" max="17" width="6.42578125" style="28" hidden="1" customWidth="1"/>
    <col min="18" max="18" width="6.85546875" style="28" hidden="1" customWidth="1"/>
    <col min="19" max="19" width="6.7109375" style="28" hidden="1" customWidth="1"/>
    <col min="20" max="20" width="6.28515625" style="28" hidden="1" customWidth="1"/>
    <col min="21" max="21" width="9.140625" style="28" customWidth="1"/>
    <col min="22" max="22" width="8.85546875" style="28" customWidth="1"/>
    <col min="23" max="23" width="10.140625" style="28" customWidth="1"/>
    <col min="24" max="24" width="7.42578125" style="24" customWidth="1"/>
    <col min="25" max="25" width="8.7109375" style="24" customWidth="1"/>
    <col min="26" max="26" width="9.7109375" style="24" customWidth="1"/>
    <col min="27" max="27" width="9.140625" style="24" customWidth="1"/>
    <col min="28" max="66" width="9.140625" style="24" hidden="1" customWidth="1"/>
    <col min="67" max="16384" width="9.140625" style="24"/>
  </cols>
  <sheetData>
    <row r="1" spans="1:29" ht="20.25" customHeight="1" x14ac:dyDescent="0.2">
      <c r="A1" s="111" t="s">
        <v>15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C1" s="24" t="s">
        <v>14</v>
      </c>
    </row>
    <row r="2" spans="1:29" ht="19.5" customHeight="1" x14ac:dyDescent="0.2">
      <c r="A2" s="111" t="s">
        <v>60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1:29" ht="20.45" customHeight="1" x14ac:dyDescent="0.2">
      <c r="A3" s="113" t="s">
        <v>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9" ht="22.9" customHeight="1" x14ac:dyDescent="0.2">
      <c r="A4" s="104" t="s">
        <v>1</v>
      </c>
      <c r="B4" s="105" t="s">
        <v>2</v>
      </c>
      <c r="C4" s="105" t="s">
        <v>51</v>
      </c>
      <c r="D4" s="105"/>
      <c r="E4" s="105" t="s">
        <v>27</v>
      </c>
      <c r="F4" s="105"/>
      <c r="G4" s="105" t="s">
        <v>28</v>
      </c>
      <c r="H4" s="105"/>
      <c r="I4" s="105" t="s">
        <v>92</v>
      </c>
      <c r="J4" s="105"/>
      <c r="K4" s="105" t="s">
        <v>94</v>
      </c>
      <c r="L4" s="105"/>
      <c r="M4" s="105" t="s">
        <v>30</v>
      </c>
      <c r="N4" s="105"/>
      <c r="O4" s="105" t="s">
        <v>3</v>
      </c>
      <c r="P4" s="115"/>
      <c r="Q4" s="115"/>
      <c r="R4" s="115"/>
      <c r="S4" s="115"/>
      <c r="T4" s="115"/>
      <c r="U4" s="105" t="s">
        <v>16</v>
      </c>
      <c r="V4" s="104" t="s">
        <v>4</v>
      </c>
      <c r="W4" s="104" t="s">
        <v>34</v>
      </c>
      <c r="X4" s="120" t="s">
        <v>22</v>
      </c>
      <c r="Y4" s="121"/>
      <c r="Z4" s="33" t="s">
        <v>23</v>
      </c>
      <c r="AA4" s="106" t="s">
        <v>24</v>
      </c>
    </row>
    <row r="5" spans="1:29" ht="46.15" customHeight="1" x14ac:dyDescent="0.2">
      <c r="A5" s="104"/>
      <c r="B5" s="104"/>
      <c r="C5" s="109" t="s">
        <v>91</v>
      </c>
      <c r="D5" s="109"/>
      <c r="E5" s="109" t="s">
        <v>31</v>
      </c>
      <c r="F5" s="109"/>
      <c r="G5" s="109" t="s">
        <v>32</v>
      </c>
      <c r="H5" s="109"/>
      <c r="I5" s="109" t="s">
        <v>93</v>
      </c>
      <c r="J5" s="109"/>
      <c r="K5" s="109" t="s">
        <v>95</v>
      </c>
      <c r="L5" s="109"/>
      <c r="M5" s="109" t="s">
        <v>90</v>
      </c>
      <c r="N5" s="109"/>
      <c r="O5" s="115"/>
      <c r="P5" s="115"/>
      <c r="Q5" s="115"/>
      <c r="R5" s="115"/>
      <c r="S5" s="115"/>
      <c r="T5" s="115"/>
      <c r="U5" s="105"/>
      <c r="V5" s="115"/>
      <c r="W5" s="104"/>
      <c r="X5" s="116" t="s">
        <v>16</v>
      </c>
      <c r="Y5" s="118" t="s">
        <v>4</v>
      </c>
      <c r="Z5" s="33" t="s">
        <v>25</v>
      </c>
      <c r="AA5" s="107"/>
    </row>
    <row r="6" spans="1:29" ht="24" customHeight="1" x14ac:dyDescent="0.2">
      <c r="A6" s="104"/>
      <c r="B6" s="104"/>
      <c r="C6" s="25" t="s">
        <v>5</v>
      </c>
      <c r="D6" s="25">
        <v>6</v>
      </c>
      <c r="E6" s="25" t="s">
        <v>5</v>
      </c>
      <c r="F6" s="25">
        <v>6</v>
      </c>
      <c r="G6" s="25" t="s">
        <v>5</v>
      </c>
      <c r="H6" s="25">
        <v>6</v>
      </c>
      <c r="I6" s="25" t="s">
        <v>5</v>
      </c>
      <c r="J6" s="25">
        <v>6</v>
      </c>
      <c r="K6" s="25" t="s">
        <v>5</v>
      </c>
      <c r="L6" s="25">
        <v>6</v>
      </c>
      <c r="M6" s="25" t="s">
        <v>5</v>
      </c>
      <c r="N6" s="25">
        <v>3</v>
      </c>
      <c r="O6" s="25" t="s">
        <v>6</v>
      </c>
      <c r="P6" s="25" t="s">
        <v>7</v>
      </c>
      <c r="Q6" s="25" t="s">
        <v>8</v>
      </c>
      <c r="R6" s="25" t="s">
        <v>9</v>
      </c>
      <c r="S6" s="25" t="s">
        <v>10</v>
      </c>
      <c r="T6" s="25" t="s">
        <v>11</v>
      </c>
      <c r="U6" s="105"/>
      <c r="V6" s="115"/>
      <c r="W6" s="104"/>
      <c r="X6" s="117"/>
      <c r="Y6" s="119"/>
      <c r="Z6" s="33" t="s">
        <v>26</v>
      </c>
      <c r="AA6" s="108"/>
      <c r="AC6" s="24" t="s">
        <v>14</v>
      </c>
    </row>
    <row r="7" spans="1:29" s="27" customFormat="1" ht="29.25" customHeight="1" x14ac:dyDescent="0.2">
      <c r="A7" s="17">
        <v>1</v>
      </c>
      <c r="B7" s="70" t="s">
        <v>96</v>
      </c>
      <c r="C7" s="17" t="s">
        <v>128</v>
      </c>
      <c r="D7" s="17">
        <f t="shared" ref="D7:D22" si="0">IF(C7="AA",10, IF(C7="AB",9, IF(C7="BB",8, IF(C7="BC",7,IF(C7="CC",6, IF(C7="CD",5, IF(C7="DD",4,IF(C7="F",0))))))))</f>
        <v>8</v>
      </c>
      <c r="E7" s="17" t="s">
        <v>130</v>
      </c>
      <c r="F7" s="17">
        <f t="shared" ref="F7:F22" si="1">IF(E7="AA",10, IF(E7="AB",9, IF(E7="BB",8, IF(E7="BC",7,IF(E7="CC",6, IF(E7="CD",5, IF(E7="DD",4,IF(E7="F",0))))))))</f>
        <v>6</v>
      </c>
      <c r="G7" s="17" t="s">
        <v>128</v>
      </c>
      <c r="H7" s="17">
        <f t="shared" ref="H7:H22" si="2">IF(G7="AA",10, IF(G7="AB",9, IF(G7="BB",8, IF(G7="BC",7,IF(G7="CC",6, IF(G7="CD",5, IF(G7="DD",4,IF(G7="F",0))))))))</f>
        <v>8</v>
      </c>
      <c r="I7" s="17" t="s">
        <v>129</v>
      </c>
      <c r="J7" s="17">
        <f t="shared" ref="J7:J22" si="3">IF(I7="AA",10, IF(I7="AB",9, IF(I7="BB",8, IF(I7="BC",7,IF(I7="CC",6, IF(I7="CD",5, IF(I7="DD",4,IF(I7="F",0))))))))</f>
        <v>7</v>
      </c>
      <c r="K7" s="17" t="s">
        <v>128</v>
      </c>
      <c r="L7" s="17">
        <f t="shared" ref="L7:L22" si="4">IF(K7="AA",10, IF(K7="AB",9, IF(K7="BB",8, IF(K7="BC",7,IF(K7="CC",6, IF(K7="CD",5, IF(K7="DD",4,IF(K7="F",0))))))))</f>
        <v>8</v>
      </c>
      <c r="M7" s="17" t="s">
        <v>126</v>
      </c>
      <c r="N7" s="17">
        <f t="shared" ref="N7:N22" si="5">IF(M7="AA",10, IF(M7="AB",9, IF(M7="BB",8, IF(M7="BC",7,IF(M7="CC",6, IF(M7="CD",5, IF(M7="DD",4,IF(M7="F",0))))))))</f>
        <v>9</v>
      </c>
      <c r="O7" s="17">
        <f>IF(C7="",6,0)</f>
        <v>0</v>
      </c>
      <c r="P7" s="17">
        <f>IF(E7="",6,0)</f>
        <v>0</v>
      </c>
      <c r="Q7" s="17">
        <f>IF(G7="",6,0)</f>
        <v>0</v>
      </c>
      <c r="R7" s="17">
        <f>IF(I7="",6,0)</f>
        <v>0</v>
      </c>
      <c r="S7" s="17">
        <f>IF(K7="",6,0)</f>
        <v>0</v>
      </c>
      <c r="T7" s="17">
        <f>IF(M7="",3,0)</f>
        <v>0</v>
      </c>
      <c r="U7" s="17">
        <v>33</v>
      </c>
      <c r="V7" s="17">
        <f>(D7*6+F7*6+H7*6+J7*6+L7*6+N7*3)</f>
        <v>249</v>
      </c>
      <c r="W7" s="26">
        <f>V7/U7</f>
        <v>7.5454545454545459</v>
      </c>
      <c r="X7" s="17">
        <v>33</v>
      </c>
      <c r="Y7" s="17">
        <v>258</v>
      </c>
      <c r="Z7" s="26">
        <f>(V7+Y7)/(U7+X7)</f>
        <v>7.6818181818181817</v>
      </c>
      <c r="AA7" s="23" t="str">
        <f>IF(Z7&lt;6,"***", IF(Z7&gt;=6,"-"))</f>
        <v>-</v>
      </c>
    </row>
    <row r="8" spans="1:29" s="27" customFormat="1" ht="30" customHeight="1" x14ac:dyDescent="0.2">
      <c r="A8" s="17">
        <v>2</v>
      </c>
      <c r="B8" s="70" t="s">
        <v>97</v>
      </c>
      <c r="C8" s="17" t="s">
        <v>129</v>
      </c>
      <c r="D8" s="17">
        <f t="shared" si="0"/>
        <v>7</v>
      </c>
      <c r="E8" s="17" t="s">
        <v>130</v>
      </c>
      <c r="F8" s="17">
        <f t="shared" si="1"/>
        <v>6</v>
      </c>
      <c r="G8" s="17" t="s">
        <v>129</v>
      </c>
      <c r="H8" s="17">
        <f t="shared" si="2"/>
        <v>7</v>
      </c>
      <c r="I8" s="17" t="s">
        <v>131</v>
      </c>
      <c r="J8" s="17">
        <f t="shared" si="3"/>
        <v>4</v>
      </c>
      <c r="K8" s="17" t="s">
        <v>128</v>
      </c>
      <c r="L8" s="17">
        <f t="shared" si="4"/>
        <v>8</v>
      </c>
      <c r="M8" s="17" t="s">
        <v>126</v>
      </c>
      <c r="N8" s="17">
        <f t="shared" si="5"/>
        <v>9</v>
      </c>
      <c r="O8" s="17">
        <f>IF(C8="",6,0)</f>
        <v>0</v>
      </c>
      <c r="P8" s="17">
        <f>IF(E8="",6,0)</f>
        <v>0</v>
      </c>
      <c r="Q8" s="17">
        <f>IF(G8="",6,0)</f>
        <v>0</v>
      </c>
      <c r="R8" s="17">
        <f>IF(I8="",6,0)</f>
        <v>0</v>
      </c>
      <c r="S8" s="17">
        <f>IF(K8="",6,0)</f>
        <v>0</v>
      </c>
      <c r="T8" s="17">
        <f>IF(M8="",3,0)</f>
        <v>0</v>
      </c>
      <c r="U8" s="17">
        <v>33</v>
      </c>
      <c r="V8" s="17">
        <f t="shared" ref="V8:V22" si="6">(D8*6+F8*6+H8*6+J8*6+L8*6+N8*3)</f>
        <v>219</v>
      </c>
      <c r="W8" s="26">
        <f t="shared" ref="W8:W22" si="7">V8/U8</f>
        <v>6.6363636363636367</v>
      </c>
      <c r="X8" s="17">
        <v>33</v>
      </c>
      <c r="Y8" s="17">
        <v>189</v>
      </c>
      <c r="Z8" s="26">
        <f t="shared" ref="Z8:Z22" si="8">(V8+Y8)/(U8+X8)</f>
        <v>6.1818181818181817</v>
      </c>
      <c r="AA8" s="23" t="str">
        <f t="shared" ref="AA8:AA22" si="9">IF(Z8&lt;6,"***", IF(Z8&gt;=6,"-"))</f>
        <v>-</v>
      </c>
    </row>
    <row r="9" spans="1:29" s="27" customFormat="1" ht="29.25" customHeight="1" x14ac:dyDescent="0.2">
      <c r="A9" s="17">
        <v>3</v>
      </c>
      <c r="B9" s="70" t="s">
        <v>98</v>
      </c>
      <c r="C9" s="17" t="s">
        <v>126</v>
      </c>
      <c r="D9" s="17">
        <f t="shared" si="0"/>
        <v>9</v>
      </c>
      <c r="E9" s="17" t="s">
        <v>128</v>
      </c>
      <c r="F9" s="17">
        <f t="shared" si="1"/>
        <v>8</v>
      </c>
      <c r="G9" s="17" t="s">
        <v>128</v>
      </c>
      <c r="H9" s="17">
        <f t="shared" si="2"/>
        <v>8</v>
      </c>
      <c r="I9" s="17" t="s">
        <v>130</v>
      </c>
      <c r="J9" s="17">
        <f t="shared" si="3"/>
        <v>6</v>
      </c>
      <c r="K9" s="17" t="s">
        <v>127</v>
      </c>
      <c r="L9" s="17">
        <f t="shared" si="4"/>
        <v>10</v>
      </c>
      <c r="M9" s="17" t="s">
        <v>126</v>
      </c>
      <c r="N9" s="17">
        <f t="shared" si="5"/>
        <v>9</v>
      </c>
      <c r="O9" s="17">
        <f t="shared" ref="O9:O22" si="10">IF(C9="",6,0)</f>
        <v>0</v>
      </c>
      <c r="P9" s="17">
        <f t="shared" ref="P9:P22" si="11">IF(E9="",6,0)</f>
        <v>0</v>
      </c>
      <c r="Q9" s="17">
        <f t="shared" ref="Q9:Q22" si="12">IF(G9="",6,0)</f>
        <v>0</v>
      </c>
      <c r="R9" s="17">
        <f t="shared" ref="R9:R22" si="13">IF(I9="",6,0)</f>
        <v>0</v>
      </c>
      <c r="S9" s="17">
        <f t="shared" ref="S9:S22" si="14">IF(K9="",6,0)</f>
        <v>0</v>
      </c>
      <c r="T9" s="17">
        <f t="shared" ref="T9:T22" si="15">IF(M9="",3,0)</f>
        <v>0</v>
      </c>
      <c r="U9" s="17">
        <v>33</v>
      </c>
      <c r="V9" s="17">
        <f t="shared" si="6"/>
        <v>273</v>
      </c>
      <c r="W9" s="26">
        <f t="shared" si="7"/>
        <v>8.2727272727272734</v>
      </c>
      <c r="X9" s="17">
        <v>33</v>
      </c>
      <c r="Y9" s="17">
        <v>255</v>
      </c>
      <c r="Z9" s="26">
        <f t="shared" si="8"/>
        <v>8</v>
      </c>
      <c r="AA9" s="23" t="str">
        <f t="shared" si="9"/>
        <v>-</v>
      </c>
      <c r="AC9" s="27" t="s">
        <v>14</v>
      </c>
    </row>
    <row r="10" spans="1:29" s="27" customFormat="1" ht="29.25" customHeight="1" x14ac:dyDescent="0.2">
      <c r="A10" s="17">
        <v>4</v>
      </c>
      <c r="B10" s="70" t="s">
        <v>99</v>
      </c>
      <c r="C10" s="17" t="s">
        <v>127</v>
      </c>
      <c r="D10" s="17">
        <f t="shared" si="0"/>
        <v>10</v>
      </c>
      <c r="E10" s="17" t="s">
        <v>126</v>
      </c>
      <c r="F10" s="17">
        <f t="shared" si="1"/>
        <v>9</v>
      </c>
      <c r="G10" s="17" t="s">
        <v>126</v>
      </c>
      <c r="H10" s="17">
        <f t="shared" si="2"/>
        <v>9</v>
      </c>
      <c r="I10" s="17" t="s">
        <v>126</v>
      </c>
      <c r="J10" s="17">
        <f t="shared" si="3"/>
        <v>9</v>
      </c>
      <c r="K10" s="17" t="s">
        <v>127</v>
      </c>
      <c r="L10" s="17">
        <f t="shared" si="4"/>
        <v>10</v>
      </c>
      <c r="M10" s="17" t="s">
        <v>127</v>
      </c>
      <c r="N10" s="17">
        <f t="shared" si="5"/>
        <v>10</v>
      </c>
      <c r="O10" s="17">
        <f t="shared" si="10"/>
        <v>0</v>
      </c>
      <c r="P10" s="17">
        <f t="shared" si="11"/>
        <v>0</v>
      </c>
      <c r="Q10" s="17">
        <f t="shared" si="12"/>
        <v>0</v>
      </c>
      <c r="R10" s="17">
        <f t="shared" si="13"/>
        <v>0</v>
      </c>
      <c r="S10" s="17">
        <f t="shared" si="14"/>
        <v>0</v>
      </c>
      <c r="T10" s="17">
        <f t="shared" si="15"/>
        <v>0</v>
      </c>
      <c r="U10" s="17">
        <v>33</v>
      </c>
      <c r="V10" s="17">
        <f t="shared" si="6"/>
        <v>312</v>
      </c>
      <c r="W10" s="26">
        <f t="shared" si="7"/>
        <v>9.454545454545455</v>
      </c>
      <c r="X10" s="17">
        <v>33</v>
      </c>
      <c r="Y10" s="17">
        <v>306</v>
      </c>
      <c r="Z10" s="26">
        <f t="shared" si="8"/>
        <v>9.3636363636363633</v>
      </c>
      <c r="AA10" s="23" t="str">
        <f t="shared" si="9"/>
        <v>-</v>
      </c>
    </row>
    <row r="11" spans="1:29" s="27" customFormat="1" ht="29.25" customHeight="1" x14ac:dyDescent="0.2">
      <c r="A11" s="17">
        <v>5</v>
      </c>
      <c r="B11" s="70" t="s">
        <v>100</v>
      </c>
      <c r="C11" s="17" t="s">
        <v>129</v>
      </c>
      <c r="D11" s="17">
        <f t="shared" si="0"/>
        <v>7</v>
      </c>
      <c r="E11" s="17" t="s">
        <v>129</v>
      </c>
      <c r="F11" s="17">
        <f t="shared" si="1"/>
        <v>7</v>
      </c>
      <c r="G11" s="17" t="s">
        <v>129</v>
      </c>
      <c r="H11" s="17">
        <f t="shared" si="2"/>
        <v>7</v>
      </c>
      <c r="I11" s="17" t="s">
        <v>130</v>
      </c>
      <c r="J11" s="17">
        <f t="shared" si="3"/>
        <v>6</v>
      </c>
      <c r="K11" s="17" t="s">
        <v>130</v>
      </c>
      <c r="L11" s="17">
        <f t="shared" si="4"/>
        <v>6</v>
      </c>
      <c r="M11" s="17" t="s">
        <v>126</v>
      </c>
      <c r="N11" s="17">
        <f t="shared" si="5"/>
        <v>9</v>
      </c>
      <c r="O11" s="17">
        <f t="shared" si="10"/>
        <v>0</v>
      </c>
      <c r="P11" s="17">
        <f t="shared" si="11"/>
        <v>0</v>
      </c>
      <c r="Q11" s="17">
        <f t="shared" si="12"/>
        <v>0</v>
      </c>
      <c r="R11" s="17">
        <f t="shared" si="13"/>
        <v>0</v>
      </c>
      <c r="S11" s="17">
        <f t="shared" si="14"/>
        <v>0</v>
      </c>
      <c r="T11" s="17">
        <f t="shared" si="15"/>
        <v>0</v>
      </c>
      <c r="U11" s="17">
        <v>33</v>
      </c>
      <c r="V11" s="17">
        <f t="shared" si="6"/>
        <v>225</v>
      </c>
      <c r="W11" s="26">
        <f t="shared" si="7"/>
        <v>6.8181818181818183</v>
      </c>
      <c r="X11" s="17">
        <v>33</v>
      </c>
      <c r="Y11" s="17">
        <v>204</v>
      </c>
      <c r="Z11" s="26">
        <f t="shared" si="8"/>
        <v>6.5</v>
      </c>
      <c r="AA11" s="23" t="str">
        <f t="shared" si="9"/>
        <v>-</v>
      </c>
    </row>
    <row r="12" spans="1:29" s="27" customFormat="1" ht="29.25" customHeight="1" x14ac:dyDescent="0.2">
      <c r="A12" s="17">
        <v>6</v>
      </c>
      <c r="B12" s="70" t="s">
        <v>101</v>
      </c>
      <c r="C12" s="17" t="s">
        <v>127</v>
      </c>
      <c r="D12" s="17">
        <f t="shared" si="0"/>
        <v>10</v>
      </c>
      <c r="E12" s="17" t="s">
        <v>126</v>
      </c>
      <c r="F12" s="17">
        <f t="shared" si="1"/>
        <v>9</v>
      </c>
      <c r="G12" s="17" t="s">
        <v>127</v>
      </c>
      <c r="H12" s="17">
        <f t="shared" si="2"/>
        <v>10</v>
      </c>
      <c r="I12" s="17" t="s">
        <v>127</v>
      </c>
      <c r="J12" s="17">
        <f t="shared" si="3"/>
        <v>10</v>
      </c>
      <c r="K12" s="17" t="s">
        <v>126</v>
      </c>
      <c r="L12" s="17">
        <f t="shared" si="4"/>
        <v>9</v>
      </c>
      <c r="M12" s="17" t="s">
        <v>127</v>
      </c>
      <c r="N12" s="17">
        <f t="shared" si="5"/>
        <v>10</v>
      </c>
      <c r="O12" s="17">
        <f t="shared" si="10"/>
        <v>0</v>
      </c>
      <c r="P12" s="17">
        <f t="shared" si="11"/>
        <v>0</v>
      </c>
      <c r="Q12" s="17">
        <f t="shared" si="12"/>
        <v>0</v>
      </c>
      <c r="R12" s="17">
        <f t="shared" si="13"/>
        <v>0</v>
      </c>
      <c r="S12" s="17">
        <f t="shared" si="14"/>
        <v>0</v>
      </c>
      <c r="T12" s="17">
        <f t="shared" si="15"/>
        <v>0</v>
      </c>
      <c r="U12" s="17">
        <v>33</v>
      </c>
      <c r="V12" s="17">
        <f t="shared" si="6"/>
        <v>318</v>
      </c>
      <c r="W12" s="26">
        <f t="shared" si="7"/>
        <v>9.6363636363636367</v>
      </c>
      <c r="X12" s="17">
        <v>33</v>
      </c>
      <c r="Y12" s="17">
        <v>324</v>
      </c>
      <c r="Z12" s="26">
        <f t="shared" si="8"/>
        <v>9.7272727272727266</v>
      </c>
      <c r="AA12" s="23" t="str">
        <f t="shared" si="9"/>
        <v>-</v>
      </c>
    </row>
    <row r="13" spans="1:29" s="27" customFormat="1" ht="29.25" customHeight="1" x14ac:dyDescent="0.2">
      <c r="A13" s="17">
        <v>7</v>
      </c>
      <c r="B13" s="70" t="s">
        <v>102</v>
      </c>
      <c r="C13" s="17" t="s">
        <v>126</v>
      </c>
      <c r="D13" s="17">
        <f t="shared" si="0"/>
        <v>9</v>
      </c>
      <c r="E13" s="17" t="s">
        <v>128</v>
      </c>
      <c r="F13" s="17">
        <f t="shared" si="1"/>
        <v>8</v>
      </c>
      <c r="G13" s="17" t="s">
        <v>128</v>
      </c>
      <c r="H13" s="17">
        <f t="shared" si="2"/>
        <v>8</v>
      </c>
      <c r="I13" s="17" t="s">
        <v>126</v>
      </c>
      <c r="J13" s="17">
        <f t="shared" si="3"/>
        <v>9</v>
      </c>
      <c r="K13" s="17" t="s">
        <v>127</v>
      </c>
      <c r="L13" s="17">
        <f t="shared" si="4"/>
        <v>10</v>
      </c>
      <c r="M13" s="17" t="s">
        <v>126</v>
      </c>
      <c r="N13" s="17">
        <f t="shared" si="5"/>
        <v>9</v>
      </c>
      <c r="O13" s="17">
        <f t="shared" si="10"/>
        <v>0</v>
      </c>
      <c r="P13" s="17">
        <f t="shared" si="11"/>
        <v>0</v>
      </c>
      <c r="Q13" s="17">
        <f t="shared" si="12"/>
        <v>0</v>
      </c>
      <c r="R13" s="17">
        <f t="shared" si="13"/>
        <v>0</v>
      </c>
      <c r="S13" s="17">
        <f t="shared" si="14"/>
        <v>0</v>
      </c>
      <c r="T13" s="17">
        <f t="shared" si="15"/>
        <v>0</v>
      </c>
      <c r="U13" s="17">
        <v>33</v>
      </c>
      <c r="V13" s="17">
        <f t="shared" si="6"/>
        <v>291</v>
      </c>
      <c r="W13" s="26">
        <f t="shared" si="7"/>
        <v>8.8181818181818183</v>
      </c>
      <c r="X13" s="17">
        <v>33</v>
      </c>
      <c r="Y13" s="17">
        <v>243</v>
      </c>
      <c r="Z13" s="26">
        <f t="shared" si="8"/>
        <v>8.0909090909090917</v>
      </c>
      <c r="AA13" s="23" t="str">
        <f t="shared" si="9"/>
        <v>-</v>
      </c>
    </row>
    <row r="14" spans="1:29" s="27" customFormat="1" ht="29.25" customHeight="1" x14ac:dyDescent="0.2">
      <c r="A14" s="17">
        <v>8</v>
      </c>
      <c r="B14" s="70" t="s">
        <v>103</v>
      </c>
      <c r="C14" s="17" t="s">
        <v>126</v>
      </c>
      <c r="D14" s="17">
        <f t="shared" si="0"/>
        <v>9</v>
      </c>
      <c r="E14" s="17" t="s">
        <v>126</v>
      </c>
      <c r="F14" s="17">
        <f t="shared" si="1"/>
        <v>9</v>
      </c>
      <c r="G14" s="17" t="s">
        <v>128</v>
      </c>
      <c r="H14" s="17">
        <f t="shared" si="2"/>
        <v>8</v>
      </c>
      <c r="I14" s="17" t="s">
        <v>129</v>
      </c>
      <c r="J14" s="17">
        <f t="shared" si="3"/>
        <v>7</v>
      </c>
      <c r="K14" s="17" t="s">
        <v>128</v>
      </c>
      <c r="L14" s="17">
        <f t="shared" si="4"/>
        <v>8</v>
      </c>
      <c r="M14" s="17" t="s">
        <v>128</v>
      </c>
      <c r="N14" s="17">
        <f t="shared" si="5"/>
        <v>8</v>
      </c>
      <c r="O14" s="17">
        <f t="shared" si="10"/>
        <v>0</v>
      </c>
      <c r="P14" s="17">
        <f t="shared" si="11"/>
        <v>0</v>
      </c>
      <c r="Q14" s="17">
        <f t="shared" si="12"/>
        <v>0</v>
      </c>
      <c r="R14" s="17">
        <f t="shared" si="13"/>
        <v>0</v>
      </c>
      <c r="S14" s="17">
        <f t="shared" si="14"/>
        <v>0</v>
      </c>
      <c r="T14" s="17">
        <f t="shared" si="15"/>
        <v>0</v>
      </c>
      <c r="U14" s="17">
        <v>33</v>
      </c>
      <c r="V14" s="17">
        <f t="shared" si="6"/>
        <v>270</v>
      </c>
      <c r="W14" s="26">
        <f t="shared" si="7"/>
        <v>8.1818181818181817</v>
      </c>
      <c r="X14" s="17">
        <v>33</v>
      </c>
      <c r="Y14" s="17">
        <v>231</v>
      </c>
      <c r="Z14" s="71">
        <f t="shared" si="8"/>
        <v>7.5909090909090908</v>
      </c>
      <c r="AA14" s="23" t="str">
        <f t="shared" si="9"/>
        <v>-</v>
      </c>
    </row>
    <row r="15" spans="1:29" s="27" customFormat="1" ht="29.25" customHeight="1" x14ac:dyDescent="0.2">
      <c r="A15" s="17">
        <v>9</v>
      </c>
      <c r="B15" s="70" t="s">
        <v>104</v>
      </c>
      <c r="C15" s="17" t="s">
        <v>127</v>
      </c>
      <c r="D15" s="17">
        <f t="shared" si="0"/>
        <v>10</v>
      </c>
      <c r="E15" s="17" t="s">
        <v>126</v>
      </c>
      <c r="F15" s="17">
        <f t="shared" si="1"/>
        <v>9</v>
      </c>
      <c r="G15" s="17" t="s">
        <v>126</v>
      </c>
      <c r="H15" s="17">
        <f t="shared" si="2"/>
        <v>9</v>
      </c>
      <c r="I15" s="17" t="s">
        <v>126</v>
      </c>
      <c r="J15" s="17">
        <f t="shared" si="3"/>
        <v>9</v>
      </c>
      <c r="K15" s="17" t="s">
        <v>127</v>
      </c>
      <c r="L15" s="17">
        <f t="shared" si="4"/>
        <v>10</v>
      </c>
      <c r="M15" s="17" t="s">
        <v>127</v>
      </c>
      <c r="N15" s="17">
        <f t="shared" si="5"/>
        <v>10</v>
      </c>
      <c r="O15" s="17">
        <f t="shared" si="10"/>
        <v>0</v>
      </c>
      <c r="P15" s="17">
        <f t="shared" si="11"/>
        <v>0</v>
      </c>
      <c r="Q15" s="17">
        <f t="shared" si="12"/>
        <v>0</v>
      </c>
      <c r="R15" s="17">
        <f t="shared" si="13"/>
        <v>0</v>
      </c>
      <c r="S15" s="17">
        <f t="shared" si="14"/>
        <v>0</v>
      </c>
      <c r="T15" s="17">
        <f t="shared" si="15"/>
        <v>0</v>
      </c>
      <c r="U15" s="17">
        <v>33</v>
      </c>
      <c r="V15" s="17">
        <f t="shared" si="6"/>
        <v>312</v>
      </c>
      <c r="W15" s="26">
        <f t="shared" si="7"/>
        <v>9.454545454545455</v>
      </c>
      <c r="X15" s="17">
        <v>33</v>
      </c>
      <c r="Y15" s="17">
        <v>297</v>
      </c>
      <c r="Z15" s="26">
        <f t="shared" si="8"/>
        <v>9.2272727272727266</v>
      </c>
      <c r="AA15" s="23" t="str">
        <f t="shared" si="9"/>
        <v>-</v>
      </c>
    </row>
    <row r="16" spans="1:29" s="27" customFormat="1" ht="29.25" customHeight="1" x14ac:dyDescent="0.2">
      <c r="A16" s="17">
        <v>10</v>
      </c>
      <c r="B16" s="70" t="s">
        <v>105</v>
      </c>
      <c r="C16" s="17" t="s">
        <v>128</v>
      </c>
      <c r="D16" s="17">
        <f t="shared" si="0"/>
        <v>8</v>
      </c>
      <c r="E16" s="17" t="s">
        <v>126</v>
      </c>
      <c r="F16" s="17">
        <f t="shared" si="1"/>
        <v>9</v>
      </c>
      <c r="G16" s="17" t="s">
        <v>126</v>
      </c>
      <c r="H16" s="17">
        <f t="shared" si="2"/>
        <v>9</v>
      </c>
      <c r="I16" s="17" t="s">
        <v>128</v>
      </c>
      <c r="J16" s="17">
        <f t="shared" si="3"/>
        <v>8</v>
      </c>
      <c r="K16" s="17" t="s">
        <v>126</v>
      </c>
      <c r="L16" s="17">
        <f t="shared" si="4"/>
        <v>9</v>
      </c>
      <c r="M16" s="17" t="s">
        <v>126</v>
      </c>
      <c r="N16" s="17">
        <f t="shared" si="5"/>
        <v>9</v>
      </c>
      <c r="O16" s="17">
        <f t="shared" si="10"/>
        <v>0</v>
      </c>
      <c r="P16" s="17">
        <f t="shared" si="11"/>
        <v>0</v>
      </c>
      <c r="Q16" s="17">
        <f t="shared" si="12"/>
        <v>0</v>
      </c>
      <c r="R16" s="17">
        <f t="shared" si="13"/>
        <v>0</v>
      </c>
      <c r="S16" s="17">
        <f t="shared" si="14"/>
        <v>0</v>
      </c>
      <c r="T16" s="17">
        <f t="shared" si="15"/>
        <v>0</v>
      </c>
      <c r="U16" s="17">
        <v>33</v>
      </c>
      <c r="V16" s="17">
        <f t="shared" si="6"/>
        <v>285</v>
      </c>
      <c r="W16" s="26">
        <f t="shared" si="7"/>
        <v>8.6363636363636367</v>
      </c>
      <c r="X16" s="17">
        <v>33</v>
      </c>
      <c r="Y16" s="17">
        <v>240</v>
      </c>
      <c r="Z16" s="71">
        <f t="shared" si="8"/>
        <v>7.9545454545454541</v>
      </c>
      <c r="AA16" s="23" t="str">
        <f t="shared" si="9"/>
        <v>-</v>
      </c>
    </row>
    <row r="17" spans="1:27" s="27" customFormat="1" ht="29.25" customHeight="1" x14ac:dyDescent="0.2">
      <c r="A17" s="17">
        <v>11</v>
      </c>
      <c r="B17" s="70" t="s">
        <v>106</v>
      </c>
      <c r="C17" s="17" t="s">
        <v>127</v>
      </c>
      <c r="D17" s="17">
        <f t="shared" si="0"/>
        <v>10</v>
      </c>
      <c r="E17" s="17" t="s">
        <v>127</v>
      </c>
      <c r="F17" s="17">
        <f t="shared" si="1"/>
        <v>10</v>
      </c>
      <c r="G17" s="17" t="s">
        <v>127</v>
      </c>
      <c r="H17" s="17">
        <f t="shared" si="2"/>
        <v>10</v>
      </c>
      <c r="I17" s="17" t="s">
        <v>128</v>
      </c>
      <c r="J17" s="17">
        <f t="shared" si="3"/>
        <v>8</v>
      </c>
      <c r="K17" s="17" t="s">
        <v>127</v>
      </c>
      <c r="L17" s="17">
        <f t="shared" si="4"/>
        <v>10</v>
      </c>
      <c r="M17" s="17" t="s">
        <v>126</v>
      </c>
      <c r="N17" s="17">
        <f t="shared" si="5"/>
        <v>9</v>
      </c>
      <c r="O17" s="17">
        <f t="shared" si="10"/>
        <v>0</v>
      </c>
      <c r="P17" s="17">
        <f t="shared" si="11"/>
        <v>0</v>
      </c>
      <c r="Q17" s="17">
        <f t="shared" si="12"/>
        <v>0</v>
      </c>
      <c r="R17" s="17">
        <f t="shared" si="13"/>
        <v>0</v>
      </c>
      <c r="S17" s="17">
        <f t="shared" si="14"/>
        <v>0</v>
      </c>
      <c r="T17" s="17">
        <f t="shared" si="15"/>
        <v>0</v>
      </c>
      <c r="U17" s="17">
        <v>33</v>
      </c>
      <c r="V17" s="17">
        <f t="shared" si="6"/>
        <v>315</v>
      </c>
      <c r="W17" s="26">
        <f t="shared" si="7"/>
        <v>9.545454545454545</v>
      </c>
      <c r="X17" s="17">
        <v>33</v>
      </c>
      <c r="Y17" s="17">
        <v>288</v>
      </c>
      <c r="Z17" s="26">
        <f t="shared" si="8"/>
        <v>9.1363636363636367</v>
      </c>
      <c r="AA17" s="23" t="str">
        <f t="shared" si="9"/>
        <v>-</v>
      </c>
    </row>
    <row r="18" spans="1:27" s="27" customFormat="1" ht="29.25" customHeight="1" x14ac:dyDescent="0.2">
      <c r="A18" s="17">
        <v>12</v>
      </c>
      <c r="B18" s="70" t="s">
        <v>107</v>
      </c>
      <c r="C18" s="17" t="s">
        <v>126</v>
      </c>
      <c r="D18" s="17">
        <f t="shared" si="0"/>
        <v>9</v>
      </c>
      <c r="E18" s="17" t="s">
        <v>126</v>
      </c>
      <c r="F18" s="17">
        <f t="shared" si="1"/>
        <v>9</v>
      </c>
      <c r="G18" s="17" t="s">
        <v>128</v>
      </c>
      <c r="H18" s="17">
        <f t="shared" si="2"/>
        <v>8</v>
      </c>
      <c r="I18" s="17" t="s">
        <v>126</v>
      </c>
      <c r="J18" s="17">
        <f t="shared" si="3"/>
        <v>9</v>
      </c>
      <c r="K18" s="17" t="s">
        <v>126</v>
      </c>
      <c r="L18" s="17">
        <f t="shared" si="4"/>
        <v>9</v>
      </c>
      <c r="M18" s="17" t="s">
        <v>126</v>
      </c>
      <c r="N18" s="17">
        <f t="shared" si="5"/>
        <v>9</v>
      </c>
      <c r="O18" s="17">
        <f t="shared" si="10"/>
        <v>0</v>
      </c>
      <c r="P18" s="17">
        <f t="shared" si="11"/>
        <v>0</v>
      </c>
      <c r="Q18" s="17">
        <f t="shared" si="12"/>
        <v>0</v>
      </c>
      <c r="R18" s="17">
        <f t="shared" si="13"/>
        <v>0</v>
      </c>
      <c r="S18" s="17">
        <f t="shared" si="14"/>
        <v>0</v>
      </c>
      <c r="T18" s="17">
        <f t="shared" si="15"/>
        <v>0</v>
      </c>
      <c r="U18" s="17">
        <v>33</v>
      </c>
      <c r="V18" s="17">
        <f t="shared" si="6"/>
        <v>291</v>
      </c>
      <c r="W18" s="26">
        <f t="shared" si="7"/>
        <v>8.8181818181818183</v>
      </c>
      <c r="X18" s="17">
        <v>33</v>
      </c>
      <c r="Y18" s="17">
        <v>270</v>
      </c>
      <c r="Z18" s="26">
        <f t="shared" si="8"/>
        <v>8.5</v>
      </c>
      <c r="AA18" s="23" t="str">
        <f t="shared" si="9"/>
        <v>-</v>
      </c>
    </row>
    <row r="19" spans="1:27" s="27" customFormat="1" ht="29.25" customHeight="1" x14ac:dyDescent="0.2">
      <c r="A19" s="17">
        <v>13</v>
      </c>
      <c r="B19" s="70" t="s">
        <v>108</v>
      </c>
      <c r="C19" s="17" t="s">
        <v>128</v>
      </c>
      <c r="D19" s="17">
        <f t="shared" ref="D19:D20" si="16">IF(C19="AA",10, IF(C19="AB",9, IF(C19="BB",8, IF(C19="BC",7,IF(C19="CC",6, IF(C19="CD",5, IF(C19="DD",4,IF(C19="F",0))))))))</f>
        <v>8</v>
      </c>
      <c r="E19" s="17" t="s">
        <v>128</v>
      </c>
      <c r="F19" s="17">
        <f t="shared" ref="F19:F20" si="17">IF(E19="AA",10, IF(E19="AB",9, IF(E19="BB",8, IF(E19="BC",7,IF(E19="CC",6, IF(E19="CD",5, IF(E19="DD",4,IF(E19="F",0))))))))</f>
        <v>8</v>
      </c>
      <c r="G19" s="17" t="s">
        <v>129</v>
      </c>
      <c r="H19" s="17">
        <f t="shared" ref="H19:H20" si="18">IF(G19="AA",10, IF(G19="AB",9, IF(G19="BB",8, IF(G19="BC",7,IF(G19="CC",6, IF(G19="CD",5, IF(G19="DD",4,IF(G19="F",0))))))))</f>
        <v>7</v>
      </c>
      <c r="I19" s="17" t="s">
        <v>129</v>
      </c>
      <c r="J19" s="17">
        <f t="shared" ref="J19:J20" si="19">IF(I19="AA",10, IF(I19="AB",9, IF(I19="BB",8, IF(I19="BC",7,IF(I19="CC",6, IF(I19="CD",5, IF(I19="DD",4,IF(I19="F",0))))))))</f>
        <v>7</v>
      </c>
      <c r="K19" s="17" t="s">
        <v>126</v>
      </c>
      <c r="L19" s="17">
        <f t="shared" ref="L19:L20" si="20">IF(K19="AA",10, IF(K19="AB",9, IF(K19="BB",8, IF(K19="BC",7,IF(K19="CC",6, IF(K19="CD",5, IF(K19="DD",4,IF(K19="F",0))))))))</f>
        <v>9</v>
      </c>
      <c r="M19" s="17" t="s">
        <v>126</v>
      </c>
      <c r="N19" s="17">
        <f t="shared" ref="N19:N20" si="21">IF(M19="AA",10, IF(M19="AB",9, IF(M19="BB",8, IF(M19="BC",7,IF(M19="CC",6, IF(M19="CD",5, IF(M19="DD",4,IF(M19="F",0))))))))</f>
        <v>9</v>
      </c>
      <c r="O19" s="17">
        <f t="shared" ref="O19:O20" si="22">IF(C19="",6,0)</f>
        <v>0</v>
      </c>
      <c r="P19" s="17">
        <f t="shared" ref="P19:P20" si="23">IF(E19="",6,0)</f>
        <v>0</v>
      </c>
      <c r="Q19" s="17">
        <f t="shared" ref="Q19:Q20" si="24">IF(G19="",6,0)</f>
        <v>0</v>
      </c>
      <c r="R19" s="17">
        <f t="shared" ref="R19:R20" si="25">IF(I19="",6,0)</f>
        <v>0</v>
      </c>
      <c r="S19" s="17">
        <f t="shared" ref="S19:S20" si="26">IF(K19="",6,0)</f>
        <v>0</v>
      </c>
      <c r="T19" s="17">
        <f t="shared" ref="T19:T20" si="27">IF(M19="",3,0)</f>
        <v>0</v>
      </c>
      <c r="U19" s="17">
        <v>33</v>
      </c>
      <c r="V19" s="17">
        <f t="shared" si="6"/>
        <v>261</v>
      </c>
      <c r="W19" s="26">
        <f t="shared" ref="W19:W20" si="28">V19/U19</f>
        <v>7.9090909090909092</v>
      </c>
      <c r="X19" s="17">
        <v>33</v>
      </c>
      <c r="Y19" s="17">
        <v>216</v>
      </c>
      <c r="Z19" s="26">
        <f t="shared" ref="Z19:Z20" si="29">(V19+Y19)/(U19+X19)</f>
        <v>7.2272727272727275</v>
      </c>
      <c r="AA19" s="23" t="str">
        <f t="shared" ref="AA19:AA20" si="30">IF(Z19&lt;6,"***", IF(Z19&gt;=6,"-"))</f>
        <v>-</v>
      </c>
    </row>
    <row r="20" spans="1:27" s="27" customFormat="1" ht="29.25" customHeight="1" x14ac:dyDescent="0.2">
      <c r="A20" s="17">
        <v>14</v>
      </c>
      <c r="B20" s="70" t="s">
        <v>109</v>
      </c>
      <c r="C20" s="17" t="s">
        <v>126</v>
      </c>
      <c r="D20" s="17">
        <f t="shared" si="16"/>
        <v>9</v>
      </c>
      <c r="E20" s="17" t="s">
        <v>128</v>
      </c>
      <c r="F20" s="17">
        <f t="shared" si="17"/>
        <v>8</v>
      </c>
      <c r="G20" s="17" t="s">
        <v>128</v>
      </c>
      <c r="H20" s="17">
        <f t="shared" si="18"/>
        <v>8</v>
      </c>
      <c r="I20" s="17" t="s">
        <v>129</v>
      </c>
      <c r="J20" s="17">
        <f t="shared" si="19"/>
        <v>7</v>
      </c>
      <c r="K20" s="17" t="s">
        <v>127</v>
      </c>
      <c r="L20" s="17">
        <f t="shared" si="20"/>
        <v>10</v>
      </c>
      <c r="M20" s="17" t="s">
        <v>126</v>
      </c>
      <c r="N20" s="17">
        <f t="shared" si="21"/>
        <v>9</v>
      </c>
      <c r="O20" s="17">
        <f t="shared" si="22"/>
        <v>0</v>
      </c>
      <c r="P20" s="17">
        <f t="shared" si="23"/>
        <v>0</v>
      </c>
      <c r="Q20" s="17">
        <f t="shared" si="24"/>
        <v>0</v>
      </c>
      <c r="R20" s="17">
        <f t="shared" si="25"/>
        <v>0</v>
      </c>
      <c r="S20" s="17">
        <f t="shared" si="26"/>
        <v>0</v>
      </c>
      <c r="T20" s="17">
        <f t="shared" si="27"/>
        <v>0</v>
      </c>
      <c r="U20" s="17">
        <v>33</v>
      </c>
      <c r="V20" s="17">
        <f t="shared" si="6"/>
        <v>279</v>
      </c>
      <c r="W20" s="26">
        <f t="shared" si="28"/>
        <v>8.454545454545455</v>
      </c>
      <c r="X20" s="17">
        <v>33</v>
      </c>
      <c r="Y20" s="17">
        <v>294</v>
      </c>
      <c r="Z20" s="26">
        <f t="shared" si="29"/>
        <v>8.6818181818181817</v>
      </c>
      <c r="AA20" s="23" t="str">
        <f t="shared" si="30"/>
        <v>-</v>
      </c>
    </row>
    <row r="21" spans="1:27" s="27" customFormat="1" ht="29.25" customHeight="1" x14ac:dyDescent="0.2">
      <c r="A21" s="17">
        <v>15</v>
      </c>
      <c r="B21" s="70" t="s">
        <v>124</v>
      </c>
      <c r="C21" s="17" t="s">
        <v>128</v>
      </c>
      <c r="D21" s="17">
        <f t="shared" si="0"/>
        <v>8</v>
      </c>
      <c r="E21" s="17" t="s">
        <v>129</v>
      </c>
      <c r="F21" s="17">
        <f t="shared" si="1"/>
        <v>7</v>
      </c>
      <c r="G21" s="17" t="s">
        <v>127</v>
      </c>
      <c r="H21" s="17">
        <f t="shared" si="2"/>
        <v>10</v>
      </c>
      <c r="I21" s="17" t="s">
        <v>128</v>
      </c>
      <c r="J21" s="17">
        <f t="shared" si="3"/>
        <v>8</v>
      </c>
      <c r="K21" s="17" t="s">
        <v>126</v>
      </c>
      <c r="L21" s="17">
        <f t="shared" si="4"/>
        <v>9</v>
      </c>
      <c r="M21" s="17" t="s">
        <v>126</v>
      </c>
      <c r="N21" s="17">
        <f t="shared" si="5"/>
        <v>9</v>
      </c>
      <c r="O21" s="17">
        <f t="shared" si="10"/>
        <v>0</v>
      </c>
      <c r="P21" s="17">
        <f t="shared" si="11"/>
        <v>0</v>
      </c>
      <c r="Q21" s="17">
        <f t="shared" si="12"/>
        <v>0</v>
      </c>
      <c r="R21" s="17">
        <f t="shared" si="13"/>
        <v>0</v>
      </c>
      <c r="S21" s="17">
        <f t="shared" si="14"/>
        <v>0</v>
      </c>
      <c r="T21" s="17">
        <f t="shared" si="15"/>
        <v>0</v>
      </c>
      <c r="U21" s="17">
        <v>33</v>
      </c>
      <c r="V21" s="17">
        <f t="shared" si="6"/>
        <v>279</v>
      </c>
      <c r="W21" s="26">
        <f t="shared" si="7"/>
        <v>8.454545454545455</v>
      </c>
      <c r="X21" s="17">
        <v>33</v>
      </c>
      <c r="Y21" s="17">
        <v>258</v>
      </c>
      <c r="Z21" s="26">
        <f t="shared" si="8"/>
        <v>8.1363636363636367</v>
      </c>
      <c r="AA21" s="23" t="str">
        <f t="shared" si="9"/>
        <v>-</v>
      </c>
    </row>
    <row r="22" spans="1:27" s="27" customFormat="1" ht="29.25" customHeight="1" x14ac:dyDescent="0.2">
      <c r="A22" s="17">
        <v>16</v>
      </c>
      <c r="B22" s="70" t="s">
        <v>125</v>
      </c>
      <c r="C22" s="17" t="s">
        <v>127</v>
      </c>
      <c r="D22" s="17">
        <f t="shared" si="0"/>
        <v>10</v>
      </c>
      <c r="E22" s="17" t="s">
        <v>126</v>
      </c>
      <c r="F22" s="17">
        <f t="shared" si="1"/>
        <v>9</v>
      </c>
      <c r="G22" s="17" t="s">
        <v>127</v>
      </c>
      <c r="H22" s="17">
        <f t="shared" si="2"/>
        <v>10</v>
      </c>
      <c r="I22" s="17" t="s">
        <v>128</v>
      </c>
      <c r="J22" s="17">
        <f t="shared" si="3"/>
        <v>8</v>
      </c>
      <c r="K22" s="17" t="s">
        <v>127</v>
      </c>
      <c r="L22" s="17">
        <f t="shared" si="4"/>
        <v>10</v>
      </c>
      <c r="M22" s="17" t="s">
        <v>126</v>
      </c>
      <c r="N22" s="17">
        <f t="shared" si="5"/>
        <v>9</v>
      </c>
      <c r="O22" s="17">
        <f t="shared" si="10"/>
        <v>0</v>
      </c>
      <c r="P22" s="17">
        <f t="shared" si="11"/>
        <v>0</v>
      </c>
      <c r="Q22" s="17">
        <f t="shared" si="12"/>
        <v>0</v>
      </c>
      <c r="R22" s="17">
        <f t="shared" si="13"/>
        <v>0</v>
      </c>
      <c r="S22" s="17">
        <f t="shared" si="14"/>
        <v>0</v>
      </c>
      <c r="T22" s="17">
        <f t="shared" si="15"/>
        <v>0</v>
      </c>
      <c r="U22" s="17">
        <v>33</v>
      </c>
      <c r="V22" s="17">
        <f t="shared" si="6"/>
        <v>309</v>
      </c>
      <c r="W22" s="26">
        <f t="shared" si="7"/>
        <v>9.3636363636363633</v>
      </c>
      <c r="X22" s="17">
        <v>33</v>
      </c>
      <c r="Y22" s="17">
        <v>249</v>
      </c>
      <c r="Z22" s="26">
        <f t="shared" si="8"/>
        <v>8.454545454545455</v>
      </c>
      <c r="AA22" s="23" t="str">
        <f t="shared" si="9"/>
        <v>-</v>
      </c>
    </row>
    <row r="23" spans="1:27" s="27" customFormat="1" ht="24.75" customHeight="1" x14ac:dyDescent="0.2">
      <c r="A23" s="28"/>
      <c r="B23" s="125"/>
      <c r="C23" s="126"/>
      <c r="D23" s="126"/>
      <c r="E23" s="126"/>
      <c r="F23" s="126"/>
      <c r="G23" s="126"/>
      <c r="H23" s="126"/>
      <c r="I23" s="126"/>
      <c r="J23" s="126"/>
      <c r="K23" s="16"/>
      <c r="L23" s="16"/>
      <c r="M23" s="29"/>
      <c r="N23" s="29"/>
      <c r="O23" s="29"/>
      <c r="P23" s="29"/>
      <c r="Q23" s="29"/>
      <c r="R23" s="29"/>
      <c r="S23" s="16"/>
      <c r="T23" s="29"/>
      <c r="U23" s="29"/>
      <c r="V23" s="29"/>
      <c r="W23" s="29"/>
      <c r="X23" s="24"/>
      <c r="Y23" s="24"/>
      <c r="Z23" s="24"/>
      <c r="AA23" s="24"/>
    </row>
    <row r="24" spans="1:27" s="27" customFormat="1" ht="24.75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24"/>
      <c r="Y24" s="24"/>
      <c r="Z24" s="24"/>
      <c r="AA24" s="24"/>
    </row>
    <row r="25" spans="1:27" s="27" customFormat="1" ht="24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4"/>
      <c r="Y25" s="24"/>
      <c r="Z25" s="24"/>
      <c r="AA25" s="24"/>
    </row>
    <row r="26" spans="1:27" s="27" customFormat="1" ht="24.75" customHeight="1" x14ac:dyDescent="0.25">
      <c r="A26" s="28"/>
      <c r="B26" s="123" t="s">
        <v>12</v>
      </c>
      <c r="C26" s="123"/>
      <c r="D26" s="61"/>
      <c r="E26" s="127" t="s">
        <v>13</v>
      </c>
      <c r="F26" s="128"/>
      <c r="G26" s="128"/>
      <c r="H26" s="128"/>
      <c r="I26" s="123" t="s">
        <v>137</v>
      </c>
      <c r="J26" s="123"/>
      <c r="K26" s="129"/>
      <c r="L26" s="160" t="s">
        <v>50</v>
      </c>
      <c r="M26" s="160"/>
      <c r="N26" s="160"/>
      <c r="O26" s="74"/>
      <c r="P26" s="74"/>
      <c r="Q26" s="74"/>
      <c r="R26" s="74"/>
      <c r="S26" s="74"/>
      <c r="T26" s="74"/>
      <c r="U26" s="74"/>
      <c r="V26" s="74"/>
      <c r="X26" s="110" t="s">
        <v>136</v>
      </c>
      <c r="Y26" s="110"/>
      <c r="AA26" s="24"/>
    </row>
    <row r="27" spans="1:27" ht="12" customHeight="1" x14ac:dyDescent="0.2">
      <c r="B27" s="32"/>
      <c r="C27" s="32"/>
      <c r="D27" s="31"/>
      <c r="E27" s="31"/>
      <c r="F27" s="31"/>
      <c r="G27" s="32"/>
      <c r="H27" s="32"/>
      <c r="I27" s="31"/>
      <c r="J27" s="31"/>
      <c r="K27" s="31"/>
      <c r="L27" s="31"/>
      <c r="M27" s="31"/>
      <c r="N27" s="31"/>
      <c r="O27" s="31"/>
      <c r="P27" s="31"/>
    </row>
    <row r="28" spans="1:27" ht="15.75" customHeight="1" x14ac:dyDescent="0.2">
      <c r="B28" s="32"/>
      <c r="C28" s="124"/>
      <c r="D28" s="124"/>
      <c r="E28" s="124"/>
      <c r="F28" s="31"/>
      <c r="G28" s="31"/>
      <c r="H28" s="31"/>
      <c r="I28" s="31"/>
      <c r="L28" s="31"/>
      <c r="M28" s="31"/>
      <c r="N28" s="31"/>
      <c r="O28" s="31"/>
      <c r="P28" s="31"/>
    </row>
    <row r="29" spans="1:27" ht="21.75" customHeight="1" x14ac:dyDescent="0.2">
      <c r="B29" s="122"/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1:27" x14ac:dyDescent="0.2">
      <c r="E30" s="28" t="s">
        <v>14</v>
      </c>
    </row>
    <row r="33" spans="25:25" ht="17.25" customHeight="1" x14ac:dyDescent="0.2"/>
    <row r="34" spans="25:25" x14ac:dyDescent="0.2">
      <c r="Y34" s="24">
        <v>1</v>
      </c>
    </row>
  </sheetData>
  <mergeCells count="33">
    <mergeCell ref="B29:L29"/>
    <mergeCell ref="C4:D4"/>
    <mergeCell ref="E4:F4"/>
    <mergeCell ref="G4:H4"/>
    <mergeCell ref="I4:J4"/>
    <mergeCell ref="K4:L4"/>
    <mergeCell ref="B26:C26"/>
    <mergeCell ref="C28:E28"/>
    <mergeCell ref="B23:J23"/>
    <mergeCell ref="E26:H26"/>
    <mergeCell ref="I26:K26"/>
    <mergeCell ref="L26:N26"/>
    <mergeCell ref="A1:AA1"/>
    <mergeCell ref="A2:AA2"/>
    <mergeCell ref="A3:AA3"/>
    <mergeCell ref="M4:N4"/>
    <mergeCell ref="O4:T5"/>
    <mergeCell ref="V4:V6"/>
    <mergeCell ref="W4:W6"/>
    <mergeCell ref="C5:D5"/>
    <mergeCell ref="E5:F5"/>
    <mergeCell ref="G5:H5"/>
    <mergeCell ref="I5:J5"/>
    <mergeCell ref="K5:L5"/>
    <mergeCell ref="B4:B6"/>
    <mergeCell ref="X5:X6"/>
    <mergeCell ref="Y5:Y6"/>
    <mergeCell ref="X4:Y4"/>
    <mergeCell ref="A4:A6"/>
    <mergeCell ref="U4:U6"/>
    <mergeCell ref="AA4:AA6"/>
    <mergeCell ref="M5:N5"/>
    <mergeCell ref="X26:Y26"/>
  </mergeCells>
  <printOptions horizontalCentered="1"/>
  <pageMargins left="0.35433070866141736" right="0.31496062992125984" top="0.31496062992125984" bottom="0.39370078740157483" header="0.23622047244094491" footer="0.27559055118110237"/>
  <pageSetup paperSize="5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2"/>
  <sheetViews>
    <sheetView view="pageBreakPreview" zoomScale="68" zoomScaleNormal="75" zoomScaleSheetLayoutView="68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P22" sqref="P22"/>
    </sheetView>
  </sheetViews>
  <sheetFormatPr defaultColWidth="9.140625" defaultRowHeight="15" x14ac:dyDescent="0.2"/>
  <cols>
    <col min="1" max="1" width="5.7109375" style="28" customWidth="1"/>
    <col min="2" max="2" width="20.5703125" style="28" customWidth="1"/>
    <col min="3" max="3" width="10.28515625" style="28" customWidth="1"/>
    <col min="4" max="6" width="12.5703125" style="28" customWidth="1"/>
    <col min="7" max="8" width="12.28515625" style="28" customWidth="1"/>
    <col min="9" max="9" width="12" style="28" customWidth="1"/>
    <col min="10" max="10" width="12.42578125" style="28" customWidth="1"/>
    <col min="11" max="12" width="12" style="28" customWidth="1"/>
    <col min="13" max="13" width="13.5703125" style="28" customWidth="1"/>
    <col min="14" max="14" width="12.7109375" style="28" customWidth="1"/>
    <col min="15" max="15" width="12.5703125" style="28" customWidth="1"/>
    <col min="16" max="16" width="11.5703125" style="28" customWidth="1"/>
    <col min="17" max="17" width="5.28515625" style="28" hidden="1" customWidth="1"/>
    <col min="18" max="18" width="6.85546875" style="28" hidden="1" customWidth="1"/>
    <col min="19" max="19" width="6.42578125" style="28" hidden="1" customWidth="1"/>
    <col min="20" max="20" width="6.85546875" style="28" hidden="1" customWidth="1"/>
    <col min="21" max="21" width="6.7109375" style="28" hidden="1" customWidth="1"/>
    <col min="22" max="22" width="6.28515625" style="28" hidden="1" customWidth="1"/>
    <col min="23" max="23" width="10.5703125" style="28" customWidth="1"/>
    <col min="24" max="24" width="9.7109375" style="28" customWidth="1"/>
    <col min="25" max="25" width="10.42578125" style="28" customWidth="1"/>
    <col min="26" max="26" width="9.85546875" style="24" customWidth="1"/>
    <col min="27" max="27" width="9" style="24" customWidth="1"/>
    <col min="28" max="28" width="9.7109375" style="24" customWidth="1"/>
    <col min="29" max="29" width="8.28515625" style="24" customWidth="1"/>
    <col min="30" max="16384" width="9.140625" style="24"/>
  </cols>
  <sheetData>
    <row r="1" spans="1:29" ht="20.25" customHeight="1" x14ac:dyDescent="0.2">
      <c r="A1" s="143" t="s">
        <v>15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</row>
    <row r="2" spans="1:29" ht="19.5" customHeight="1" x14ac:dyDescent="0.2">
      <c r="A2" s="143" t="s">
        <v>110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31.5" customHeight="1" x14ac:dyDescent="0.2">
      <c r="A3" s="145" t="s">
        <v>19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</row>
    <row r="4" spans="1:29" ht="28.15" customHeight="1" x14ac:dyDescent="0.2">
      <c r="A4" s="104" t="s">
        <v>1</v>
      </c>
      <c r="B4" s="105" t="s">
        <v>2</v>
      </c>
      <c r="C4" s="105" t="s">
        <v>27</v>
      </c>
      <c r="D4" s="105"/>
      <c r="E4" s="105" t="s">
        <v>28</v>
      </c>
      <c r="F4" s="105"/>
      <c r="G4" s="105" t="s">
        <v>35</v>
      </c>
      <c r="H4" s="105"/>
      <c r="I4" s="105" t="s">
        <v>36</v>
      </c>
      <c r="J4" s="105"/>
      <c r="K4" s="105" t="s">
        <v>92</v>
      </c>
      <c r="L4" s="105"/>
      <c r="M4" s="105" t="s">
        <v>37</v>
      </c>
      <c r="N4" s="105"/>
      <c r="O4" s="105" t="s">
        <v>38</v>
      </c>
      <c r="P4" s="105"/>
      <c r="Q4" s="105" t="s">
        <v>3</v>
      </c>
      <c r="R4" s="115"/>
      <c r="S4" s="115"/>
      <c r="T4" s="115"/>
      <c r="U4" s="115"/>
      <c r="V4" s="115"/>
      <c r="W4" s="105" t="s">
        <v>16</v>
      </c>
      <c r="X4" s="104" t="s">
        <v>4</v>
      </c>
      <c r="Y4" s="104" t="s">
        <v>42</v>
      </c>
      <c r="Z4" s="120" t="s">
        <v>22</v>
      </c>
      <c r="AA4" s="121"/>
      <c r="AB4" s="33" t="s">
        <v>23</v>
      </c>
      <c r="AC4" s="138" t="s">
        <v>24</v>
      </c>
    </row>
    <row r="5" spans="1:29" ht="52.15" customHeight="1" x14ac:dyDescent="0.2">
      <c r="A5" s="104"/>
      <c r="B5" s="104"/>
      <c r="C5" s="109" t="s">
        <v>31</v>
      </c>
      <c r="D5" s="109"/>
      <c r="E5" s="109" t="s">
        <v>32</v>
      </c>
      <c r="F5" s="109"/>
      <c r="G5" s="109" t="s">
        <v>55</v>
      </c>
      <c r="H5" s="109"/>
      <c r="I5" s="109" t="s">
        <v>39</v>
      </c>
      <c r="J5" s="109"/>
      <c r="K5" s="132" t="s">
        <v>111</v>
      </c>
      <c r="L5" s="133"/>
      <c r="M5" s="105" t="s">
        <v>40</v>
      </c>
      <c r="N5" s="105"/>
      <c r="O5" s="105" t="s">
        <v>41</v>
      </c>
      <c r="P5" s="105"/>
      <c r="Q5" s="115"/>
      <c r="R5" s="115"/>
      <c r="S5" s="115"/>
      <c r="T5" s="115"/>
      <c r="U5" s="115"/>
      <c r="V5" s="115"/>
      <c r="W5" s="105"/>
      <c r="X5" s="115"/>
      <c r="Y5" s="104"/>
      <c r="Z5" s="116" t="s">
        <v>16</v>
      </c>
      <c r="AA5" s="118" t="s">
        <v>4</v>
      </c>
      <c r="AB5" s="33" t="s">
        <v>25</v>
      </c>
      <c r="AC5" s="139"/>
    </row>
    <row r="6" spans="1:29" ht="38.25" thickBot="1" x14ac:dyDescent="0.25">
      <c r="A6" s="136"/>
      <c r="B6" s="136"/>
      <c r="C6" s="49" t="s">
        <v>5</v>
      </c>
      <c r="D6" s="49">
        <v>6</v>
      </c>
      <c r="E6" s="49" t="s">
        <v>5</v>
      </c>
      <c r="F6" s="49">
        <v>6</v>
      </c>
      <c r="G6" s="49" t="s">
        <v>5</v>
      </c>
      <c r="H6" s="49">
        <v>6</v>
      </c>
      <c r="I6" s="49" t="s">
        <v>5</v>
      </c>
      <c r="J6" s="49">
        <v>4</v>
      </c>
      <c r="K6" s="49" t="s">
        <v>5</v>
      </c>
      <c r="L6" s="49">
        <v>6</v>
      </c>
      <c r="M6" s="49" t="s">
        <v>5</v>
      </c>
      <c r="N6" s="49">
        <v>2</v>
      </c>
      <c r="O6" s="49" t="s">
        <v>5</v>
      </c>
      <c r="P6" s="49">
        <v>2</v>
      </c>
      <c r="Q6" s="49" t="s">
        <v>6</v>
      </c>
      <c r="R6" s="49" t="s">
        <v>7</v>
      </c>
      <c r="S6" s="49" t="s">
        <v>8</v>
      </c>
      <c r="T6" s="49" t="s">
        <v>9</v>
      </c>
      <c r="U6" s="49" t="s">
        <v>10</v>
      </c>
      <c r="V6" s="49" t="s">
        <v>11</v>
      </c>
      <c r="W6" s="147"/>
      <c r="X6" s="148"/>
      <c r="Y6" s="136"/>
      <c r="Z6" s="141"/>
      <c r="AA6" s="131"/>
      <c r="AB6" s="50" t="s">
        <v>49</v>
      </c>
      <c r="AC6" s="140"/>
    </row>
    <row r="7" spans="1:29" s="34" customFormat="1" ht="48.75" customHeight="1" thickTop="1" x14ac:dyDescent="0.2">
      <c r="A7" s="62">
        <v>1</v>
      </c>
      <c r="B7" s="72" t="s">
        <v>112</v>
      </c>
      <c r="C7" s="62" t="s">
        <v>129</v>
      </c>
      <c r="D7" s="62">
        <f t="shared" ref="D7:D9" si="0">IF(C7="AA",10, IF(C7="AB",9, IF(C7="BB",8, IF(C7="BC",7,IF(C7="CC",6, IF(C7="CD",5, IF(C7="DD",4,IF(C7="F",0))))))))</f>
        <v>7</v>
      </c>
      <c r="E7" s="62" t="s">
        <v>130</v>
      </c>
      <c r="F7" s="62">
        <f t="shared" ref="F7:F9" si="1">IF(E7="AA",10, IF(E7="AB",9, IF(E7="BB",8, IF(E7="BC",7,IF(E7="CC",6, IF(E7="CD",5, IF(E7="DD",4,IF(E7="F",0))))))))</f>
        <v>6</v>
      </c>
      <c r="G7" s="62" t="s">
        <v>128</v>
      </c>
      <c r="H7" s="62">
        <f t="shared" ref="H7:H9" si="2">IF(G7="AA",10, IF(G7="AB",9, IF(G7="BB",8, IF(G7="BC",7,IF(G7="CC",6, IF(G7="CD",5, IF(G7="DD",4,IF(G7="F",0))))))))</f>
        <v>8</v>
      </c>
      <c r="I7" s="62" t="s">
        <v>128</v>
      </c>
      <c r="J7" s="62">
        <f t="shared" ref="J7:J9" si="3">IF(I7="AA",10, IF(I7="AB",9, IF(I7="BB",8, IF(I7="BC",7,IF(I7="CC",6, IF(I7="CD",5, IF(I7="DD",4,IF(I7="F",0))))))))</f>
        <v>8</v>
      </c>
      <c r="K7" s="62" t="s">
        <v>131</v>
      </c>
      <c r="L7" s="62">
        <f t="shared" ref="L7:N9" si="4">IF(K7="AA",10, IF(K7="AB",9, IF(K7="BB",8, IF(K7="BC",7,IF(K7="CC",6, IF(K7="CD",5, IF(K7="DD",4,IF(K7="F",0))))))))</f>
        <v>4</v>
      </c>
      <c r="M7" s="62" t="s">
        <v>126</v>
      </c>
      <c r="N7" s="62">
        <f t="shared" si="4"/>
        <v>9</v>
      </c>
      <c r="O7" s="62" t="s">
        <v>126</v>
      </c>
      <c r="P7" s="62">
        <f t="shared" ref="P7:P9" si="5">IF(O7="AA",10, IF(O7="AB",9, IF(O7="BB",8, IF(O7="BC",7,IF(O7="CC",6, IF(O7="CD",5, IF(O7="DD",4,IF(O7="F",0))))))))</f>
        <v>9</v>
      </c>
      <c r="Q7" s="62">
        <f>IF(C7="",6,0)</f>
        <v>0</v>
      </c>
      <c r="R7" s="62">
        <f>IF(E7="",6,0)</f>
        <v>0</v>
      </c>
      <c r="S7" s="62">
        <f>IF(G7="",6,0)</f>
        <v>0</v>
      </c>
      <c r="T7" s="62">
        <f>IF(I7="",6,0)</f>
        <v>0</v>
      </c>
      <c r="U7" s="62">
        <f>IF(K7="",6,0)</f>
        <v>0</v>
      </c>
      <c r="V7" s="62">
        <f>IF(O7="",3,0)</f>
        <v>0</v>
      </c>
      <c r="W7" s="62">
        <v>32</v>
      </c>
      <c r="X7" s="62">
        <f t="shared" ref="X7:X9" si="6">(D7*6+F7*6+H7*6+J7*4+L7*6+N7*2+P7*2)</f>
        <v>218</v>
      </c>
      <c r="Y7" s="73">
        <f t="shared" ref="Y7:Y9" si="7">X7/W7</f>
        <v>6.8125</v>
      </c>
      <c r="Z7" s="62">
        <v>34</v>
      </c>
      <c r="AA7" s="62">
        <v>252</v>
      </c>
      <c r="AB7" s="63">
        <f t="shared" ref="AB7:AB9" si="8">(X7+AA7)/(W7+Z7)</f>
        <v>7.1212121212121211</v>
      </c>
      <c r="AC7" s="66" t="str">
        <f t="shared" ref="AC7:AC9" si="9">IF(AB7&lt;6,"***", IF(AB7&gt;=6,"-"))</f>
        <v>-</v>
      </c>
    </row>
    <row r="8" spans="1:29" s="34" customFormat="1" ht="49.5" customHeight="1" x14ac:dyDescent="0.2">
      <c r="A8" s="41">
        <v>2</v>
      </c>
      <c r="B8" s="72" t="s">
        <v>113</v>
      </c>
      <c r="C8" s="41" t="s">
        <v>130</v>
      </c>
      <c r="D8" s="41">
        <f t="shared" si="0"/>
        <v>6</v>
      </c>
      <c r="E8" s="41" t="s">
        <v>130</v>
      </c>
      <c r="F8" s="41">
        <f t="shared" si="1"/>
        <v>6</v>
      </c>
      <c r="G8" s="41" t="s">
        <v>129</v>
      </c>
      <c r="H8" s="41">
        <f t="shared" si="2"/>
        <v>7</v>
      </c>
      <c r="I8" s="41" t="s">
        <v>128</v>
      </c>
      <c r="J8" s="41">
        <f t="shared" si="3"/>
        <v>8</v>
      </c>
      <c r="K8" s="41" t="s">
        <v>132</v>
      </c>
      <c r="L8" s="41">
        <f t="shared" si="4"/>
        <v>5</v>
      </c>
      <c r="M8" s="41" t="s">
        <v>127</v>
      </c>
      <c r="N8" s="41">
        <f t="shared" si="4"/>
        <v>10</v>
      </c>
      <c r="O8" s="41" t="s">
        <v>126</v>
      </c>
      <c r="P8" s="41">
        <f t="shared" si="5"/>
        <v>9</v>
      </c>
      <c r="Q8" s="41">
        <f t="shared" ref="Q8:Q9" si="10">IF(C8="",6,0)</f>
        <v>0</v>
      </c>
      <c r="R8" s="41">
        <f t="shared" ref="R8:R9" si="11">IF(E8="",6,0)</f>
        <v>0</v>
      </c>
      <c r="S8" s="41">
        <f t="shared" ref="S8:S9" si="12">IF(G8="",6,0)</f>
        <v>0</v>
      </c>
      <c r="T8" s="41">
        <f t="shared" ref="T8:T9" si="13">IF(I8="",6,0)</f>
        <v>0</v>
      </c>
      <c r="U8" s="41">
        <f t="shared" ref="U8:U9" si="14">IF(K8="",6,0)</f>
        <v>0</v>
      </c>
      <c r="V8" s="41">
        <f t="shared" ref="V8:V9" si="15">IF(O8="",3,0)</f>
        <v>0</v>
      </c>
      <c r="W8" s="41">
        <v>32</v>
      </c>
      <c r="X8" s="62">
        <f t="shared" si="6"/>
        <v>214</v>
      </c>
      <c r="Y8" s="43">
        <f t="shared" si="7"/>
        <v>6.6875</v>
      </c>
      <c r="Z8" s="41">
        <v>34</v>
      </c>
      <c r="AA8" s="41">
        <v>250</v>
      </c>
      <c r="AB8" s="43">
        <f t="shared" si="8"/>
        <v>7.0303030303030303</v>
      </c>
      <c r="AC8" s="44" t="str">
        <f t="shared" si="9"/>
        <v>-</v>
      </c>
    </row>
    <row r="9" spans="1:29" s="34" customFormat="1" ht="49.5" customHeight="1" x14ac:dyDescent="0.2">
      <c r="A9" s="41">
        <v>3</v>
      </c>
      <c r="B9" s="72" t="s">
        <v>114</v>
      </c>
      <c r="C9" s="41" t="s">
        <v>132</v>
      </c>
      <c r="D9" s="41">
        <f t="shared" si="0"/>
        <v>5</v>
      </c>
      <c r="E9" s="41" t="s">
        <v>132</v>
      </c>
      <c r="F9" s="41">
        <f t="shared" si="1"/>
        <v>5</v>
      </c>
      <c r="G9" s="41" t="s">
        <v>130</v>
      </c>
      <c r="H9" s="41">
        <f t="shared" si="2"/>
        <v>6</v>
      </c>
      <c r="I9" s="41" t="s">
        <v>126</v>
      </c>
      <c r="J9" s="41">
        <f t="shared" si="3"/>
        <v>9</v>
      </c>
      <c r="K9" s="41" t="s">
        <v>132</v>
      </c>
      <c r="L9" s="41">
        <f t="shared" si="4"/>
        <v>5</v>
      </c>
      <c r="M9" s="41" t="s">
        <v>128</v>
      </c>
      <c r="N9" s="41">
        <f t="shared" si="4"/>
        <v>8</v>
      </c>
      <c r="O9" s="41" t="s">
        <v>127</v>
      </c>
      <c r="P9" s="41">
        <f t="shared" si="5"/>
        <v>10</v>
      </c>
      <c r="Q9" s="41">
        <f t="shared" si="10"/>
        <v>0</v>
      </c>
      <c r="R9" s="41">
        <f t="shared" si="11"/>
        <v>0</v>
      </c>
      <c r="S9" s="41">
        <f t="shared" si="12"/>
        <v>0</v>
      </c>
      <c r="T9" s="41">
        <f t="shared" si="13"/>
        <v>0</v>
      </c>
      <c r="U9" s="41">
        <f t="shared" si="14"/>
        <v>0</v>
      </c>
      <c r="V9" s="41">
        <f t="shared" si="15"/>
        <v>0</v>
      </c>
      <c r="W9" s="41">
        <v>32</v>
      </c>
      <c r="X9" s="62">
        <f t="shared" si="6"/>
        <v>198</v>
      </c>
      <c r="Y9" s="43">
        <f t="shared" si="7"/>
        <v>6.1875</v>
      </c>
      <c r="Z9" s="41">
        <v>34</v>
      </c>
      <c r="AA9" s="41">
        <v>266</v>
      </c>
      <c r="AB9" s="43">
        <f t="shared" si="8"/>
        <v>7.0303030303030303</v>
      </c>
      <c r="AC9" s="44" t="str">
        <f t="shared" si="9"/>
        <v>-</v>
      </c>
    </row>
    <row r="10" spans="1:29" ht="30.75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9" ht="12.75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9" ht="21.75" customHeight="1" x14ac:dyDescent="0.2"/>
    <row r="13" spans="1:29" ht="15.75" customHeight="1" x14ac:dyDescent="0.25">
      <c r="B13" s="123" t="s">
        <v>12</v>
      </c>
      <c r="C13" s="123"/>
      <c r="D13" s="36"/>
      <c r="E13" s="36"/>
      <c r="F13" s="134" t="s">
        <v>13</v>
      </c>
      <c r="G13" s="135"/>
      <c r="H13" s="135"/>
      <c r="I13" s="137" t="s">
        <v>17</v>
      </c>
      <c r="J13" s="89"/>
      <c r="K13" s="89"/>
      <c r="L13" s="89"/>
      <c r="M13" s="36"/>
      <c r="N13" s="161" t="s">
        <v>50</v>
      </c>
      <c r="O13" s="161"/>
      <c r="Q13" s="46"/>
      <c r="R13" s="46"/>
      <c r="S13" s="46"/>
      <c r="T13" s="46"/>
      <c r="U13" s="46"/>
      <c r="V13" s="46"/>
      <c r="W13" s="46"/>
      <c r="X13" s="46"/>
      <c r="Z13" s="110" t="s">
        <v>140</v>
      </c>
      <c r="AA13" s="128"/>
      <c r="AB13" s="142"/>
    </row>
    <row r="14" spans="1:29" ht="15.75" x14ac:dyDescent="0.25">
      <c r="B14" s="37"/>
      <c r="C14" s="37"/>
      <c r="D14" s="36"/>
      <c r="E14" s="36"/>
      <c r="F14" s="36"/>
      <c r="G14" s="37"/>
      <c r="H14" s="37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29" ht="15.75" x14ac:dyDescent="0.25"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 t="s">
        <v>14</v>
      </c>
      <c r="P15" s="36"/>
      <c r="Q15" s="36"/>
      <c r="R15" s="36"/>
    </row>
    <row r="16" spans="1:29" ht="15.75" x14ac:dyDescent="0.25">
      <c r="B16" s="123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36"/>
      <c r="P16" s="36"/>
      <c r="Q16" s="36"/>
      <c r="R16" s="36"/>
    </row>
    <row r="18" spans="5:27" x14ac:dyDescent="0.2">
      <c r="E18" s="28" t="s">
        <v>14</v>
      </c>
    </row>
    <row r="22" spans="5:27" x14ac:dyDescent="0.2">
      <c r="AA22" s="24">
        <v>1</v>
      </c>
    </row>
  </sheetData>
  <mergeCells count="33">
    <mergeCell ref="AC4:AC6"/>
    <mergeCell ref="Z5:Z6"/>
    <mergeCell ref="Z13:AB13"/>
    <mergeCell ref="Z4:AA4"/>
    <mergeCell ref="A1:AC1"/>
    <mergeCell ref="A2:AC2"/>
    <mergeCell ref="A3:AC3"/>
    <mergeCell ref="Q4:V5"/>
    <mergeCell ref="W4:W6"/>
    <mergeCell ref="X4:X6"/>
    <mergeCell ref="A4:A6"/>
    <mergeCell ref="I4:J4"/>
    <mergeCell ref="K4:L4"/>
    <mergeCell ref="O4:P4"/>
    <mergeCell ref="O5:P5"/>
    <mergeCell ref="Y4:Y6"/>
    <mergeCell ref="M4:N4"/>
    <mergeCell ref="C5:D5"/>
    <mergeCell ref="B16:N16"/>
    <mergeCell ref="F13:H13"/>
    <mergeCell ref="B13:C13"/>
    <mergeCell ref="E5:F5"/>
    <mergeCell ref="G5:H5"/>
    <mergeCell ref="B4:B6"/>
    <mergeCell ref="C4:D4"/>
    <mergeCell ref="I13:L13"/>
    <mergeCell ref="E4:F4"/>
    <mergeCell ref="G4:H4"/>
    <mergeCell ref="N13:O13"/>
    <mergeCell ref="AA5:AA6"/>
    <mergeCell ref="I5:J5"/>
    <mergeCell ref="K5:L5"/>
    <mergeCell ref="M5:N5"/>
  </mergeCells>
  <printOptions horizontalCentered="1"/>
  <pageMargins left="0.31496062992125984" right="0.31496062992125984" top="0.43307086614173229" bottom="0.39370078740157483" header="0.31496062992125984" footer="0.27559055118110237"/>
  <pageSetup paperSize="5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9"/>
  <sheetViews>
    <sheetView view="pageBreakPreview" topLeftCell="A10" zoomScale="66" zoomScaleNormal="75" zoomScaleSheetLayoutView="66" workbookViewId="0">
      <selection activeCell="M19" sqref="M19"/>
    </sheetView>
  </sheetViews>
  <sheetFormatPr defaultColWidth="9.140625" defaultRowHeight="15" x14ac:dyDescent="0.2"/>
  <cols>
    <col min="1" max="1" width="5.7109375" style="10" customWidth="1"/>
    <col min="2" max="2" width="21.85546875" style="10" customWidth="1"/>
    <col min="3" max="8" width="10.7109375" style="10" customWidth="1"/>
    <col min="9" max="9" width="12" style="10" customWidth="1"/>
    <col min="10" max="10" width="13.85546875" style="10" customWidth="1"/>
    <col min="11" max="13" width="10.7109375" style="10" customWidth="1"/>
    <col min="14" max="14" width="11.5703125" style="10" customWidth="1"/>
    <col min="15" max="16" width="10.7109375" style="10" customWidth="1"/>
    <col min="17" max="17" width="11.140625" style="10" customWidth="1"/>
    <col min="18" max="18" width="10.140625" style="10" customWidth="1"/>
    <col min="19" max="19" width="11.140625" style="10" customWidth="1"/>
    <col min="20" max="20" width="11.5703125" style="4" customWidth="1"/>
    <col min="21" max="21" width="12.42578125" style="4" customWidth="1"/>
    <col min="22" max="22" width="11.85546875" style="4" customWidth="1"/>
    <col min="23" max="23" width="10.85546875" style="4" customWidth="1"/>
    <col min="24" max="16384" width="9.140625" style="4"/>
  </cols>
  <sheetData>
    <row r="1" spans="1:23" ht="20.25" customHeight="1" x14ac:dyDescent="0.2">
      <c r="A1" s="150" t="s">
        <v>59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23" ht="19.5" customHeight="1" x14ac:dyDescent="0.2">
      <c r="A2" s="150" t="s">
        <v>60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spans="1:23" ht="20.45" customHeight="1" x14ac:dyDescent="0.2">
      <c r="A3" s="152" t="s">
        <v>20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23" ht="26.25" customHeight="1" x14ac:dyDescent="0.2">
      <c r="A4" s="155" t="s">
        <v>1</v>
      </c>
      <c r="B4" s="78" t="s">
        <v>2</v>
      </c>
      <c r="C4" s="78" t="s">
        <v>51</v>
      </c>
      <c r="D4" s="78"/>
      <c r="E4" s="78" t="s">
        <v>53</v>
      </c>
      <c r="F4" s="78"/>
      <c r="G4" s="78" t="s">
        <v>29</v>
      </c>
      <c r="H4" s="78"/>
      <c r="I4" s="78" t="s">
        <v>58</v>
      </c>
      <c r="J4" s="78"/>
      <c r="K4" s="78" t="s">
        <v>45</v>
      </c>
      <c r="L4" s="78"/>
      <c r="M4" s="78" t="s">
        <v>43</v>
      </c>
      <c r="N4" s="78"/>
      <c r="O4" s="78" t="s">
        <v>44</v>
      </c>
      <c r="P4" s="78"/>
      <c r="Q4" s="78" t="s">
        <v>16</v>
      </c>
      <c r="R4" s="155" t="s">
        <v>4</v>
      </c>
      <c r="S4" s="155" t="s">
        <v>42</v>
      </c>
      <c r="T4" s="120" t="s">
        <v>22</v>
      </c>
      <c r="U4" s="121"/>
      <c r="V4" s="33" t="s">
        <v>23</v>
      </c>
      <c r="W4" s="138" t="s">
        <v>24</v>
      </c>
    </row>
    <row r="5" spans="1:23" ht="73.150000000000006" customHeight="1" x14ac:dyDescent="0.2">
      <c r="A5" s="155"/>
      <c r="B5" s="155"/>
      <c r="C5" s="78" t="s">
        <v>52</v>
      </c>
      <c r="D5" s="78"/>
      <c r="E5" s="78" t="s">
        <v>54</v>
      </c>
      <c r="F5" s="78"/>
      <c r="G5" s="132" t="s">
        <v>33</v>
      </c>
      <c r="H5" s="133"/>
      <c r="I5" s="78" t="s">
        <v>57</v>
      </c>
      <c r="J5" s="78"/>
      <c r="K5" s="78" t="s">
        <v>31</v>
      </c>
      <c r="L5" s="78"/>
      <c r="M5" s="78" t="s">
        <v>46</v>
      </c>
      <c r="N5" s="78"/>
      <c r="O5" s="78" t="s">
        <v>47</v>
      </c>
      <c r="P5" s="78"/>
      <c r="Q5" s="78"/>
      <c r="R5" s="156"/>
      <c r="S5" s="155"/>
      <c r="T5" s="116" t="s">
        <v>16</v>
      </c>
      <c r="U5" s="118" t="s">
        <v>4</v>
      </c>
      <c r="V5" s="33" t="s">
        <v>25</v>
      </c>
      <c r="W5" s="139"/>
    </row>
    <row r="6" spans="1:23" ht="27.6" customHeight="1" x14ac:dyDescent="0.2">
      <c r="A6" s="155"/>
      <c r="B6" s="155"/>
      <c r="C6" s="13" t="s">
        <v>5</v>
      </c>
      <c r="D6" s="13">
        <v>6</v>
      </c>
      <c r="E6" s="13" t="s">
        <v>5</v>
      </c>
      <c r="F6" s="13">
        <v>6</v>
      </c>
      <c r="G6" s="13" t="s">
        <v>5</v>
      </c>
      <c r="H6" s="13">
        <v>6</v>
      </c>
      <c r="I6" s="13" t="s">
        <v>5</v>
      </c>
      <c r="J6" s="13">
        <v>6</v>
      </c>
      <c r="K6" s="13" t="s">
        <v>5</v>
      </c>
      <c r="L6" s="13">
        <v>6</v>
      </c>
      <c r="M6" s="13" t="s">
        <v>5</v>
      </c>
      <c r="N6" s="13">
        <v>2</v>
      </c>
      <c r="O6" s="21" t="s">
        <v>5</v>
      </c>
      <c r="P6" s="21">
        <v>2</v>
      </c>
      <c r="Q6" s="78"/>
      <c r="R6" s="156"/>
      <c r="S6" s="155"/>
      <c r="T6" s="117"/>
      <c r="U6" s="119"/>
      <c r="V6" s="33" t="s">
        <v>48</v>
      </c>
      <c r="W6" s="154"/>
    </row>
    <row r="7" spans="1:23" s="58" customFormat="1" ht="39.75" customHeight="1" x14ac:dyDescent="0.2">
      <c r="A7" s="60">
        <v>1</v>
      </c>
      <c r="B7" s="40" t="s">
        <v>116</v>
      </c>
      <c r="C7" s="39" t="s">
        <v>126</v>
      </c>
      <c r="D7" s="39">
        <f t="shared" ref="D7:D11" si="0">IF(C7="AA",10, IF(C7="AB",9, IF(C7="BB",8, IF(C7="BC",7,IF(C7="CC",6, IF(C7="CD",5, IF(C7="DD",4,IF(C7="F",0))))))))</f>
        <v>9</v>
      </c>
      <c r="E7" s="39" t="s">
        <v>127</v>
      </c>
      <c r="F7" s="39">
        <f t="shared" ref="F7:F11" si="1">IF(E7="AA",10, IF(E7="AB",9, IF(E7="BB",8, IF(E7="BC",7,IF(E7="CC",6, IF(E7="CD",5, IF(E7="DD",4,IF(E7="F",0))))))))</f>
        <v>10</v>
      </c>
      <c r="G7" s="39" t="s">
        <v>127</v>
      </c>
      <c r="H7" s="41">
        <f t="shared" ref="H7:H11" si="2">IF(G7="AA",10, IF(G7="AB",9, IF(G7="BB",8, IF(G7="BC",7,IF(G7="CC",6, IF(G7="CD",5, IF(G7="DD",4,IF(G7="F",0))))))))</f>
        <v>10</v>
      </c>
      <c r="I7" s="41" t="s">
        <v>127</v>
      </c>
      <c r="J7" s="41">
        <f t="shared" ref="J7:J11" si="3">IF(I7="AA",10, IF(I7="AB",9, IF(I7="BB",8, IF(I7="BC",7,IF(I7="CC",6, IF(I7="CD",5, IF(I7="DD",4,IF(I7="F",0))))))))</f>
        <v>10</v>
      </c>
      <c r="K7" s="41" t="s">
        <v>128</v>
      </c>
      <c r="L7" s="41">
        <f t="shared" ref="L7:L11" si="4">IF(K7="AA",10, IF(K7="AB",9, IF(K7="BB",8, IF(K7="BC",7,IF(K7="CC",6, IF(K7="CD",5, IF(K7="DD",4,IF(K7="F",0))))))))</f>
        <v>8</v>
      </c>
      <c r="M7" s="41" t="s">
        <v>126</v>
      </c>
      <c r="N7" s="41">
        <f t="shared" ref="N7:N11" si="5">IF(M7="AA",10, IF(M7="AB",9, IF(M7="BB",8, IF(M7="BC",7,IF(M7="CC",6, IF(M7="CD",5, IF(M7="DD",4,IF(M7="F",0))))))))</f>
        <v>9</v>
      </c>
      <c r="O7" s="41" t="s">
        <v>126</v>
      </c>
      <c r="P7" s="41">
        <f t="shared" ref="P7:P11" si="6">IF(O7="AA",10, IF(O7="AB",9, IF(O7="BB",8, IF(O7="BC",7,IF(O7="CC",6, IF(O7="CD",5, IF(O7="DD",4,IF(O7="F",0))))))))</f>
        <v>9</v>
      </c>
      <c r="Q7" s="41">
        <v>34</v>
      </c>
      <c r="R7" s="41">
        <f t="shared" ref="R7:R15" si="7">(D7*6+F7*6+H7*6+J7*6+L7*6+N7*2+P7*2)</f>
        <v>318</v>
      </c>
      <c r="S7" s="42">
        <f t="shared" ref="S7:S11" si="8">R7/Q7</f>
        <v>9.3529411764705888</v>
      </c>
      <c r="T7" s="41">
        <v>32</v>
      </c>
      <c r="U7" s="41">
        <v>276</v>
      </c>
      <c r="V7" s="43">
        <f t="shared" ref="V7:V11" si="9">(R7+U7)/(Q7+T7)</f>
        <v>9</v>
      </c>
      <c r="W7" s="44" t="str">
        <f t="shared" ref="W7:W11" si="10">IF(V7&lt;6,"***", IF(V7&gt;=6,"-"))</f>
        <v>-</v>
      </c>
    </row>
    <row r="8" spans="1:23" s="58" customFormat="1" ht="39.75" customHeight="1" x14ac:dyDescent="0.2">
      <c r="A8" s="60">
        <v>2</v>
      </c>
      <c r="B8" s="40" t="s">
        <v>117</v>
      </c>
      <c r="C8" s="39" t="s">
        <v>132</v>
      </c>
      <c r="D8" s="39">
        <f t="shared" si="0"/>
        <v>5</v>
      </c>
      <c r="E8" s="39" t="s">
        <v>131</v>
      </c>
      <c r="F8" s="39">
        <f t="shared" si="1"/>
        <v>4</v>
      </c>
      <c r="G8" s="39" t="s">
        <v>131</v>
      </c>
      <c r="H8" s="41">
        <f t="shared" si="2"/>
        <v>4</v>
      </c>
      <c r="I8" s="41" t="s">
        <v>130</v>
      </c>
      <c r="J8" s="41">
        <f t="shared" si="3"/>
        <v>6</v>
      </c>
      <c r="K8" s="41" t="s">
        <v>131</v>
      </c>
      <c r="L8" s="41">
        <f t="shared" si="4"/>
        <v>4</v>
      </c>
      <c r="M8" s="41" t="s">
        <v>128</v>
      </c>
      <c r="N8" s="41">
        <f t="shared" si="5"/>
        <v>8</v>
      </c>
      <c r="O8" s="41" t="s">
        <v>126</v>
      </c>
      <c r="P8" s="41">
        <f t="shared" si="6"/>
        <v>9</v>
      </c>
      <c r="Q8" s="41">
        <v>34</v>
      </c>
      <c r="R8" s="41">
        <f t="shared" si="7"/>
        <v>172</v>
      </c>
      <c r="S8" s="42">
        <f t="shared" si="8"/>
        <v>5.0588235294117645</v>
      </c>
      <c r="T8" s="41">
        <v>32</v>
      </c>
      <c r="U8" s="41">
        <v>176</v>
      </c>
      <c r="V8" s="43">
        <f t="shared" si="9"/>
        <v>5.2727272727272725</v>
      </c>
      <c r="W8" s="44" t="str">
        <f t="shared" si="10"/>
        <v>***</v>
      </c>
    </row>
    <row r="9" spans="1:23" s="58" customFormat="1" ht="39.75" customHeight="1" x14ac:dyDescent="0.2">
      <c r="A9" s="60">
        <v>3</v>
      </c>
      <c r="B9" s="40" t="s">
        <v>118</v>
      </c>
      <c r="C9" s="39" t="s">
        <v>129</v>
      </c>
      <c r="D9" s="39">
        <f t="shared" si="0"/>
        <v>7</v>
      </c>
      <c r="E9" s="39" t="s">
        <v>127</v>
      </c>
      <c r="F9" s="39">
        <f t="shared" si="1"/>
        <v>10</v>
      </c>
      <c r="G9" s="39" t="s">
        <v>128</v>
      </c>
      <c r="H9" s="41">
        <f t="shared" si="2"/>
        <v>8</v>
      </c>
      <c r="I9" s="41" t="s">
        <v>130</v>
      </c>
      <c r="J9" s="41">
        <f t="shared" si="3"/>
        <v>6</v>
      </c>
      <c r="K9" s="41" t="s">
        <v>129</v>
      </c>
      <c r="L9" s="41">
        <f t="shared" si="4"/>
        <v>7</v>
      </c>
      <c r="M9" s="41" t="s">
        <v>128</v>
      </c>
      <c r="N9" s="41">
        <f t="shared" si="5"/>
        <v>8</v>
      </c>
      <c r="O9" s="41" t="s">
        <v>126</v>
      </c>
      <c r="P9" s="41">
        <f t="shared" si="6"/>
        <v>9</v>
      </c>
      <c r="Q9" s="41">
        <v>34</v>
      </c>
      <c r="R9" s="41">
        <f t="shared" si="7"/>
        <v>262</v>
      </c>
      <c r="S9" s="42">
        <f t="shared" si="8"/>
        <v>7.7058823529411766</v>
      </c>
      <c r="T9" s="41">
        <v>32</v>
      </c>
      <c r="U9" s="41">
        <v>216</v>
      </c>
      <c r="V9" s="43">
        <f t="shared" si="9"/>
        <v>7.2424242424242422</v>
      </c>
      <c r="W9" s="44" t="str">
        <f t="shared" si="10"/>
        <v>-</v>
      </c>
    </row>
    <row r="10" spans="1:23" s="58" customFormat="1" ht="39.75" customHeight="1" x14ac:dyDescent="0.2">
      <c r="A10" s="60">
        <v>4</v>
      </c>
      <c r="B10" s="40" t="s">
        <v>119</v>
      </c>
      <c r="C10" s="39" t="s">
        <v>126</v>
      </c>
      <c r="D10" s="39">
        <f t="shared" si="0"/>
        <v>9</v>
      </c>
      <c r="E10" s="39" t="s">
        <v>127</v>
      </c>
      <c r="F10" s="39">
        <f t="shared" si="1"/>
        <v>10</v>
      </c>
      <c r="G10" s="39" t="s">
        <v>129</v>
      </c>
      <c r="H10" s="41">
        <f t="shared" si="2"/>
        <v>7</v>
      </c>
      <c r="I10" s="41" t="s">
        <v>127</v>
      </c>
      <c r="J10" s="41">
        <f t="shared" si="3"/>
        <v>10</v>
      </c>
      <c r="K10" s="41" t="s">
        <v>126</v>
      </c>
      <c r="L10" s="41">
        <f t="shared" si="4"/>
        <v>9</v>
      </c>
      <c r="M10" s="41" t="s">
        <v>126</v>
      </c>
      <c r="N10" s="41">
        <f t="shared" si="5"/>
        <v>9</v>
      </c>
      <c r="O10" s="41" t="s">
        <v>127</v>
      </c>
      <c r="P10" s="41">
        <f t="shared" si="6"/>
        <v>10</v>
      </c>
      <c r="Q10" s="41">
        <v>34</v>
      </c>
      <c r="R10" s="41">
        <f t="shared" si="7"/>
        <v>308</v>
      </c>
      <c r="S10" s="42">
        <f t="shared" si="8"/>
        <v>9.0588235294117645</v>
      </c>
      <c r="T10" s="41">
        <v>32</v>
      </c>
      <c r="U10" s="41">
        <v>246</v>
      </c>
      <c r="V10" s="43">
        <f t="shared" si="9"/>
        <v>8.3939393939393945</v>
      </c>
      <c r="W10" s="44" t="str">
        <f t="shared" si="10"/>
        <v>-</v>
      </c>
    </row>
    <row r="11" spans="1:23" s="58" customFormat="1" ht="39.75" customHeight="1" x14ac:dyDescent="0.2">
      <c r="A11" s="60">
        <v>5</v>
      </c>
      <c r="B11" s="40" t="s">
        <v>115</v>
      </c>
      <c r="C11" s="39" t="s">
        <v>128</v>
      </c>
      <c r="D11" s="39">
        <f t="shared" si="0"/>
        <v>8</v>
      </c>
      <c r="E11" s="39" t="s">
        <v>129</v>
      </c>
      <c r="F11" s="39">
        <f t="shared" si="1"/>
        <v>7</v>
      </c>
      <c r="G11" s="39" t="s">
        <v>129</v>
      </c>
      <c r="H11" s="41">
        <f t="shared" si="2"/>
        <v>7</v>
      </c>
      <c r="I11" s="41" t="s">
        <v>129</v>
      </c>
      <c r="J11" s="41">
        <f t="shared" si="3"/>
        <v>7</v>
      </c>
      <c r="K11" s="41" t="s">
        <v>132</v>
      </c>
      <c r="L11" s="41">
        <f t="shared" si="4"/>
        <v>5</v>
      </c>
      <c r="M11" s="41" t="s">
        <v>126</v>
      </c>
      <c r="N11" s="41">
        <f t="shared" si="5"/>
        <v>9</v>
      </c>
      <c r="O11" s="41" t="s">
        <v>127</v>
      </c>
      <c r="P11" s="41">
        <f t="shared" si="6"/>
        <v>10</v>
      </c>
      <c r="Q11" s="41">
        <v>34</v>
      </c>
      <c r="R11" s="41">
        <f t="shared" si="7"/>
        <v>242</v>
      </c>
      <c r="S11" s="42">
        <f t="shared" si="8"/>
        <v>7.117647058823529</v>
      </c>
      <c r="T11" s="41">
        <v>32</v>
      </c>
      <c r="U11" s="41">
        <v>202</v>
      </c>
      <c r="V11" s="43">
        <f t="shared" si="9"/>
        <v>6.7272727272727275</v>
      </c>
      <c r="W11" s="44" t="str">
        <f t="shared" si="10"/>
        <v>-</v>
      </c>
    </row>
    <row r="12" spans="1:23" s="12" customFormat="1" ht="39.75" customHeight="1" x14ac:dyDescent="0.2">
      <c r="A12" s="39">
        <v>6</v>
      </c>
      <c r="B12" s="40" t="s">
        <v>120</v>
      </c>
      <c r="C12" s="39" t="s">
        <v>128</v>
      </c>
      <c r="D12" s="39">
        <f t="shared" ref="D12:D15" si="11">IF(C12="AA",10, IF(C12="AB",9, IF(C12="BB",8, IF(C12="BC",7,IF(C12="CC",6, IF(C12="CD",5, IF(C12="DD",4,IF(C12="F",0))))))))</f>
        <v>8</v>
      </c>
      <c r="E12" s="39" t="s">
        <v>129</v>
      </c>
      <c r="F12" s="39">
        <f t="shared" ref="F12:F15" si="12">IF(E12="AA",10, IF(E12="AB",9, IF(E12="BB",8, IF(E12="BC",7,IF(E12="CC",6, IF(E12="CD",5, IF(E12="DD",4,IF(E12="F",0))))))))</f>
        <v>7</v>
      </c>
      <c r="G12" s="39" t="s">
        <v>129</v>
      </c>
      <c r="H12" s="41">
        <f t="shared" ref="H12:H15" si="13">IF(G12="AA",10, IF(G12="AB",9, IF(G12="BB",8, IF(G12="BC",7,IF(G12="CC",6, IF(G12="CD",5, IF(G12="DD",4,IF(G12="F",0))))))))</f>
        <v>7</v>
      </c>
      <c r="I12" s="41" t="s">
        <v>128</v>
      </c>
      <c r="J12" s="41">
        <f t="shared" ref="J12:J15" si="14">IF(I12="AA",10, IF(I12="AB",9, IF(I12="BB",8, IF(I12="BC",7,IF(I12="CC",6, IF(I12="CD",5, IF(I12="DD",4,IF(I12="F",0))))))))</f>
        <v>8</v>
      </c>
      <c r="K12" s="41" t="s">
        <v>130</v>
      </c>
      <c r="L12" s="41">
        <f t="shared" ref="L12:L15" si="15">IF(K12="AA",10, IF(K12="AB",9, IF(K12="BB",8, IF(K12="BC",7,IF(K12="CC",6, IF(K12="CD",5, IF(K12="DD",4,IF(K12="F",0))))))))</f>
        <v>6</v>
      </c>
      <c r="M12" s="41" t="s">
        <v>128</v>
      </c>
      <c r="N12" s="41">
        <f t="shared" ref="N12:P15" si="16">IF(M12="AA",10, IF(M12="AB",9, IF(M12="BB",8, IF(M12="BC",7,IF(M12="CC",6, IF(M12="CD",5, IF(M12="DD",4,IF(M12="F",0))))))))</f>
        <v>8</v>
      </c>
      <c r="O12" s="41" t="s">
        <v>126</v>
      </c>
      <c r="P12" s="41">
        <f t="shared" si="16"/>
        <v>9</v>
      </c>
      <c r="Q12" s="41">
        <v>34</v>
      </c>
      <c r="R12" s="41">
        <f t="shared" si="7"/>
        <v>250</v>
      </c>
      <c r="S12" s="42">
        <f>R12/Q12</f>
        <v>7.3529411764705879</v>
      </c>
      <c r="T12" s="41">
        <v>32</v>
      </c>
      <c r="U12" s="41">
        <v>194</v>
      </c>
      <c r="V12" s="43">
        <f>(R12+U12)/(Q12+T12)</f>
        <v>6.7272727272727275</v>
      </c>
      <c r="W12" s="44" t="str">
        <f>IF(V12&lt;6,"***", IF(V12&gt;=6,"-"))</f>
        <v>-</v>
      </c>
    </row>
    <row r="13" spans="1:23" s="12" customFormat="1" ht="39.75" customHeight="1" x14ac:dyDescent="0.2">
      <c r="A13" s="39">
        <v>7</v>
      </c>
      <c r="B13" s="40" t="s">
        <v>121</v>
      </c>
      <c r="C13" s="39" t="s">
        <v>126</v>
      </c>
      <c r="D13" s="39">
        <f t="shared" si="11"/>
        <v>9</v>
      </c>
      <c r="E13" s="39" t="s">
        <v>127</v>
      </c>
      <c r="F13" s="39">
        <f t="shared" si="12"/>
        <v>10</v>
      </c>
      <c r="G13" s="39" t="s">
        <v>129</v>
      </c>
      <c r="H13" s="41">
        <f t="shared" si="13"/>
        <v>7</v>
      </c>
      <c r="I13" s="41" t="s">
        <v>126</v>
      </c>
      <c r="J13" s="41">
        <f t="shared" si="14"/>
        <v>9</v>
      </c>
      <c r="K13" s="41" t="s">
        <v>129</v>
      </c>
      <c r="L13" s="41">
        <f t="shared" si="15"/>
        <v>7</v>
      </c>
      <c r="M13" s="41" t="s">
        <v>126</v>
      </c>
      <c r="N13" s="41">
        <f t="shared" si="16"/>
        <v>9</v>
      </c>
      <c r="O13" s="41" t="s">
        <v>126</v>
      </c>
      <c r="P13" s="41">
        <f t="shared" si="16"/>
        <v>9</v>
      </c>
      <c r="Q13" s="41">
        <v>34</v>
      </c>
      <c r="R13" s="41">
        <f t="shared" si="7"/>
        <v>288</v>
      </c>
      <c r="S13" s="42">
        <f t="shared" ref="S13:S15" si="17">R13/Q13</f>
        <v>8.4705882352941178</v>
      </c>
      <c r="T13" s="41">
        <v>32</v>
      </c>
      <c r="U13" s="41">
        <v>250</v>
      </c>
      <c r="V13" s="43">
        <f t="shared" ref="V13:V15" si="18">(R13+U13)/(Q13+T13)</f>
        <v>8.1515151515151523</v>
      </c>
      <c r="W13" s="44" t="str">
        <f t="shared" ref="W13:W15" si="19">IF(V13&lt;6,"***", IF(V13&gt;=6,"-"))</f>
        <v>-</v>
      </c>
    </row>
    <row r="14" spans="1:23" s="12" customFormat="1" ht="39.75" customHeight="1" x14ac:dyDescent="0.2">
      <c r="A14" s="41">
        <v>8</v>
      </c>
      <c r="B14" s="40" t="s">
        <v>122</v>
      </c>
      <c r="C14" s="41" t="s">
        <v>127</v>
      </c>
      <c r="D14" s="41">
        <f t="shared" si="11"/>
        <v>10</v>
      </c>
      <c r="E14" s="41" t="s">
        <v>127</v>
      </c>
      <c r="F14" s="41">
        <f t="shared" si="12"/>
        <v>10</v>
      </c>
      <c r="G14" s="41" t="s">
        <v>126</v>
      </c>
      <c r="H14" s="41">
        <f t="shared" si="13"/>
        <v>9</v>
      </c>
      <c r="I14" s="41" t="s">
        <v>127</v>
      </c>
      <c r="J14" s="41">
        <f t="shared" si="14"/>
        <v>10</v>
      </c>
      <c r="K14" s="41" t="s">
        <v>126</v>
      </c>
      <c r="L14" s="41">
        <f t="shared" si="15"/>
        <v>9</v>
      </c>
      <c r="M14" s="41" t="s">
        <v>127</v>
      </c>
      <c r="N14" s="41">
        <f t="shared" si="16"/>
        <v>10</v>
      </c>
      <c r="O14" s="41" t="s">
        <v>127</v>
      </c>
      <c r="P14" s="41">
        <f t="shared" si="16"/>
        <v>10</v>
      </c>
      <c r="Q14" s="41">
        <v>34</v>
      </c>
      <c r="R14" s="41">
        <f t="shared" si="7"/>
        <v>328</v>
      </c>
      <c r="S14" s="42">
        <f t="shared" si="17"/>
        <v>9.6470588235294112</v>
      </c>
      <c r="T14" s="41">
        <v>32</v>
      </c>
      <c r="U14" s="41">
        <v>290</v>
      </c>
      <c r="V14" s="47">
        <f t="shared" si="18"/>
        <v>9.3636363636363633</v>
      </c>
      <c r="W14" s="44" t="str">
        <f t="shared" si="19"/>
        <v>-</v>
      </c>
    </row>
    <row r="15" spans="1:23" s="12" customFormat="1" ht="40.5" customHeight="1" x14ac:dyDescent="0.2">
      <c r="A15" s="41">
        <v>9</v>
      </c>
      <c r="B15" s="40" t="s">
        <v>123</v>
      </c>
      <c r="C15" s="41" t="s">
        <v>130</v>
      </c>
      <c r="D15" s="41">
        <f t="shared" si="11"/>
        <v>6</v>
      </c>
      <c r="E15" s="41" t="s">
        <v>128</v>
      </c>
      <c r="F15" s="41">
        <f t="shared" si="12"/>
        <v>8</v>
      </c>
      <c r="G15" s="41" t="s">
        <v>132</v>
      </c>
      <c r="H15" s="41">
        <f t="shared" si="13"/>
        <v>5</v>
      </c>
      <c r="I15" s="41" t="s">
        <v>129</v>
      </c>
      <c r="J15" s="41">
        <f t="shared" si="14"/>
        <v>7</v>
      </c>
      <c r="K15" s="41" t="s">
        <v>132</v>
      </c>
      <c r="L15" s="41">
        <f t="shared" si="15"/>
        <v>5</v>
      </c>
      <c r="M15" s="41" t="s">
        <v>128</v>
      </c>
      <c r="N15" s="41">
        <f t="shared" si="16"/>
        <v>8</v>
      </c>
      <c r="O15" s="41" t="s">
        <v>128</v>
      </c>
      <c r="P15" s="41">
        <f t="shared" si="16"/>
        <v>8</v>
      </c>
      <c r="Q15" s="41">
        <v>34</v>
      </c>
      <c r="R15" s="41">
        <f t="shared" si="7"/>
        <v>218</v>
      </c>
      <c r="S15" s="42">
        <f t="shared" si="17"/>
        <v>6.4117647058823533</v>
      </c>
      <c r="T15" s="41">
        <v>32</v>
      </c>
      <c r="U15" s="41">
        <v>234</v>
      </c>
      <c r="V15" s="43">
        <f t="shared" si="18"/>
        <v>6.8484848484848486</v>
      </c>
      <c r="W15" s="44" t="str">
        <f t="shared" si="19"/>
        <v>-</v>
      </c>
    </row>
    <row r="16" spans="1:23" ht="2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24" ht="40.5" customHeight="1" x14ac:dyDescent="0.2">
      <c r="A17" s="11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</row>
    <row r="18" spans="1:24" ht="12.7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24" ht="21.75" customHeight="1" x14ac:dyDescent="0.2"/>
    <row r="20" spans="1:24" ht="19.5" customHeight="1" x14ac:dyDescent="0.25">
      <c r="B20" s="158" t="s">
        <v>12</v>
      </c>
      <c r="C20" s="158"/>
      <c r="D20" s="18"/>
      <c r="E20" s="18"/>
      <c r="F20" s="149" t="s">
        <v>13</v>
      </c>
      <c r="G20" s="135"/>
      <c r="H20" s="135"/>
      <c r="I20" s="18"/>
      <c r="J20" s="19" t="s">
        <v>137</v>
      </c>
      <c r="M20" s="18"/>
      <c r="P20" s="162" t="s">
        <v>50</v>
      </c>
      <c r="S20" s="4"/>
      <c r="U20" s="130" t="s">
        <v>139</v>
      </c>
      <c r="V20" s="157"/>
      <c r="W20" s="157"/>
      <c r="X20" s="157"/>
    </row>
    <row r="21" spans="1:24" ht="15.75" x14ac:dyDescent="0.25">
      <c r="B21" s="20"/>
      <c r="C21" s="20"/>
      <c r="D21" s="18"/>
      <c r="E21" s="18"/>
      <c r="F21" s="18"/>
      <c r="G21" s="20"/>
      <c r="H21" s="20"/>
      <c r="I21" s="18"/>
      <c r="J21" s="18"/>
      <c r="K21" s="18"/>
      <c r="L21" s="18"/>
      <c r="M21" s="18"/>
      <c r="N21" s="18"/>
    </row>
    <row r="22" spans="1:24" ht="15.75" x14ac:dyDescent="0.25">
      <c r="B22" s="2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24" ht="15.75" x14ac:dyDescent="0.25">
      <c r="B23" s="158"/>
      <c r="C23" s="89"/>
      <c r="D23" s="89"/>
      <c r="E23" s="89"/>
      <c r="F23" s="89"/>
      <c r="G23" s="89"/>
      <c r="H23" s="89"/>
      <c r="I23" s="89"/>
      <c r="J23" s="89"/>
      <c r="L23" s="18"/>
      <c r="M23" s="18"/>
      <c r="N23" s="18"/>
    </row>
    <row r="25" spans="1:24" x14ac:dyDescent="0.2">
      <c r="E25" s="10" t="s">
        <v>14</v>
      </c>
    </row>
    <row r="29" spans="1:24" x14ac:dyDescent="0.2">
      <c r="U29" s="4">
        <v>1</v>
      </c>
    </row>
  </sheetData>
  <mergeCells count="31">
    <mergeCell ref="U20:X20"/>
    <mergeCell ref="B23:J23"/>
    <mergeCell ref="K4:L4"/>
    <mergeCell ref="B20:C20"/>
    <mergeCell ref="C5:D5"/>
    <mergeCell ref="E5:F5"/>
    <mergeCell ref="G5:H5"/>
    <mergeCell ref="I5:J5"/>
    <mergeCell ref="K5:L5"/>
    <mergeCell ref="B17:S17"/>
    <mergeCell ref="B4:B6"/>
    <mergeCell ref="C4:D4"/>
    <mergeCell ref="E4:F4"/>
    <mergeCell ref="G4:H4"/>
    <mergeCell ref="I4:J4"/>
    <mergeCell ref="M4:N4"/>
    <mergeCell ref="F20:H20"/>
    <mergeCell ref="A1:W1"/>
    <mergeCell ref="A2:W2"/>
    <mergeCell ref="A3:W3"/>
    <mergeCell ref="O4:P4"/>
    <mergeCell ref="O5:P5"/>
    <mergeCell ref="T4:U4"/>
    <mergeCell ref="W4:W6"/>
    <mergeCell ref="T5:T6"/>
    <mergeCell ref="U5:U6"/>
    <mergeCell ref="A4:A6"/>
    <mergeCell ref="Q4:Q6"/>
    <mergeCell ref="R4:R6"/>
    <mergeCell ref="S4:S6"/>
    <mergeCell ref="M5:N5"/>
  </mergeCells>
  <printOptions horizontalCentered="1"/>
  <pageMargins left="0.39370078740157483" right="0.31496062992125984" top="0.43307086614173229" bottom="0.39370078740157483" header="0.31496062992125984" footer="0.27559055118110237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Thermal-2nd 2014</vt:lpstr>
      <vt:lpstr>D &amp; M 2nd 2014</vt:lpstr>
      <vt:lpstr>CCA 2nd 2014</vt:lpstr>
      <vt:lpstr>MMT 2nd 2014</vt:lpstr>
      <vt:lpstr>'CCA 2nd 2014'!Print_Area</vt:lpstr>
      <vt:lpstr>'D &amp; M 2nd 2014'!Print_Area</vt:lpstr>
      <vt:lpstr>'MMT 2nd 2014'!Print_Area</vt:lpstr>
      <vt:lpstr>'Thermal-2nd 2014'!Print_Area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user</cp:lastModifiedBy>
  <cp:lastPrinted>2017-06-05T09:21:31Z</cp:lastPrinted>
  <dcterms:created xsi:type="dcterms:W3CDTF">2001-12-31T20:43:26Z</dcterms:created>
  <dcterms:modified xsi:type="dcterms:W3CDTF">2017-06-06T07:39:00Z</dcterms:modified>
</cp:coreProperties>
</file>