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 2nd Sem provisional result M.Tech,M,Sc &amp; MBA May 2017\"/>
    </mc:Choice>
  </mc:AlternateContent>
  <bookViews>
    <workbookView xWindow="120" yWindow="45" windowWidth="18975" windowHeight="11010" activeTab="1"/>
  </bookViews>
  <sheets>
    <sheet name="I E 2nd Sem" sheetId="1" r:id="rId1"/>
    <sheet name="PART-TIME 2ND" sheetId="2" r:id="rId2"/>
  </sheets>
  <definedNames>
    <definedName name="_xlnm.Print_Area" localSheetId="0">'I E 2nd Sem'!$A$1:$AA$21</definedName>
    <definedName name="_xlnm.Print_Area" localSheetId="1">'PART-TIME 2ND'!$A$1:$V$25</definedName>
  </definedNames>
  <calcPr calcId="152511"/>
</workbook>
</file>

<file path=xl/calcChain.xml><?xml version="1.0" encoding="utf-8"?>
<calcChain xmlns="http://schemas.openxmlformats.org/spreadsheetml/2006/main">
  <c r="AA10" i="1" l="1"/>
  <c r="N8" i="2" l="1"/>
  <c r="L8" i="2"/>
  <c r="J8" i="2"/>
  <c r="H8" i="2"/>
  <c r="F8" i="2"/>
  <c r="D8" i="2"/>
  <c r="D14" i="1"/>
  <c r="F14" i="1"/>
  <c r="H14" i="1"/>
  <c r="J14" i="1"/>
  <c r="L14" i="1"/>
  <c r="N14" i="1"/>
  <c r="P8" i="2" l="1"/>
  <c r="Q8" i="2" s="1"/>
  <c r="V14" i="1"/>
  <c r="W14" i="1" s="1"/>
  <c r="L13" i="1"/>
  <c r="L12" i="1"/>
  <c r="L11" i="1"/>
  <c r="L10" i="1"/>
  <c r="L9" i="1"/>
  <c r="L8" i="1"/>
  <c r="L7" i="1"/>
  <c r="T8" i="2" l="1"/>
  <c r="U8" i="2" s="1"/>
  <c r="Z14" i="1"/>
  <c r="N13" i="1"/>
  <c r="J13" i="1"/>
  <c r="H13" i="1"/>
  <c r="F13" i="1"/>
  <c r="D13" i="1"/>
  <c r="N12" i="1"/>
  <c r="J12" i="1"/>
  <c r="H12" i="1"/>
  <c r="F12" i="1"/>
  <c r="D12" i="1"/>
  <c r="N11" i="1"/>
  <c r="J11" i="1"/>
  <c r="H11" i="1"/>
  <c r="F11" i="1"/>
  <c r="D11" i="1"/>
  <c r="N10" i="1"/>
  <c r="J10" i="1"/>
  <c r="H10" i="1"/>
  <c r="F10" i="1"/>
  <c r="D10" i="1"/>
  <c r="N9" i="1"/>
  <c r="J9" i="1"/>
  <c r="H9" i="1"/>
  <c r="F9" i="1"/>
  <c r="D9" i="1"/>
  <c r="N8" i="1"/>
  <c r="J8" i="1"/>
  <c r="H8" i="1"/>
  <c r="F8" i="1"/>
  <c r="D8" i="1"/>
  <c r="N7" i="1"/>
  <c r="J7" i="1"/>
  <c r="H7" i="1"/>
  <c r="F7" i="1"/>
  <c r="D7" i="1"/>
  <c r="V13" i="1" l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Z12" i="1" l="1"/>
  <c r="AA13" i="1" s="1"/>
  <c r="Z11" i="1"/>
  <c r="AA12" i="1" s="1"/>
  <c r="Z8" i="1"/>
  <c r="AA8" i="1" s="1"/>
  <c r="Z7" i="1"/>
  <c r="AA7" i="1" s="1"/>
  <c r="W7" i="1"/>
  <c r="Z10" i="1"/>
  <c r="AA11" i="1" s="1"/>
  <c r="Z13" i="1"/>
  <c r="AA14" i="1" s="1"/>
  <c r="Z9" i="1"/>
  <c r="AA9" i="1" s="1"/>
</calcChain>
</file>

<file path=xl/sharedStrings.xml><?xml version="1.0" encoding="utf-8"?>
<sst xmlns="http://schemas.openxmlformats.org/spreadsheetml/2006/main" count="152" uniqueCount="61">
  <si>
    <t>SL. No.</t>
  </si>
  <si>
    <t>Registration no.</t>
  </si>
  <si>
    <t xml:space="preserve">Subject with credits not appeared </t>
  </si>
  <si>
    <t>CPI</t>
  </si>
  <si>
    <t>Credit</t>
  </si>
  <si>
    <t>Sub 1</t>
  </si>
  <si>
    <t>Sub 2</t>
  </si>
  <si>
    <t>Sub 3</t>
  </si>
  <si>
    <t>Sub 4</t>
  </si>
  <si>
    <t>Sub 5</t>
  </si>
  <si>
    <t>1st Tabulator</t>
  </si>
  <si>
    <t xml:space="preserve"> </t>
  </si>
  <si>
    <t>TCP</t>
  </si>
  <si>
    <t>1ST</t>
  </si>
  <si>
    <t xml:space="preserve">2ND </t>
  </si>
  <si>
    <t>CPI Below 6.00</t>
  </si>
  <si>
    <t>TGP</t>
  </si>
  <si>
    <t xml:space="preserve">SPI/ 2ND </t>
  </si>
  <si>
    <t>NATIONAL INSTITUTE OF TECHNOLOGY SILCHAR    (REVISED)</t>
  </si>
  <si>
    <t xml:space="preserve"> INSTRUMENTATION ENGINEERING</t>
  </si>
  <si>
    <t>E1-5011</t>
  </si>
  <si>
    <t xml:space="preserve">Modern Analytical Inst. </t>
  </si>
  <si>
    <t>Ei-5012</t>
  </si>
  <si>
    <t>Modern Control Theory</t>
  </si>
  <si>
    <t>EI-5013</t>
  </si>
  <si>
    <t>Advanced Digital Signal |Processing</t>
  </si>
  <si>
    <t>EI-5014</t>
  </si>
  <si>
    <t>Design &amp; Fabrication Lab</t>
  </si>
  <si>
    <t>Analog &amp; Digital VLSI Design</t>
  </si>
  <si>
    <t>EI- 5061 (El-III)</t>
  </si>
  <si>
    <t>EI-5071/5078 (El-IV)</t>
  </si>
  <si>
    <t>Digital Image Processing/Fibre Optics &amp; LASER Inst.</t>
  </si>
  <si>
    <t>15-26-110</t>
  </si>
  <si>
    <t>32+32</t>
  </si>
  <si>
    <t>2ND SEM M. TECH  ELECTRONICS &amp; INSTRUMENTATION ENGG. TABULATION SHEET- MAY 2017</t>
  </si>
  <si>
    <t>16-26-101</t>
  </si>
  <si>
    <t>16-26-102</t>
  </si>
  <si>
    <t>16-26-103</t>
  </si>
  <si>
    <t>16-26-105</t>
  </si>
  <si>
    <t>16-26-106</t>
  </si>
  <si>
    <t>16-26-107</t>
  </si>
  <si>
    <t>16-26-108</t>
  </si>
  <si>
    <t>16-26-109</t>
  </si>
  <si>
    <t>1ST TABULATOR</t>
  </si>
  <si>
    <t>2ND TABULATOR</t>
  </si>
  <si>
    <t>REGISTRAR</t>
  </si>
  <si>
    <t>EI-5074 (El-IV)</t>
  </si>
  <si>
    <t>Estimation &amp; Identification</t>
  </si>
  <si>
    <t>CD</t>
  </si>
  <si>
    <t>CC</t>
  </si>
  <si>
    <t>AB</t>
  </si>
  <si>
    <t>BC</t>
  </si>
  <si>
    <t>BB</t>
  </si>
  <si>
    <t>DD</t>
  </si>
  <si>
    <t>AA</t>
  </si>
  <si>
    <t>2nd Tabulator</t>
  </si>
  <si>
    <t>Registrar</t>
  </si>
  <si>
    <t>Asstt. Registrar (Acad)</t>
  </si>
  <si>
    <t>Dean (Acad)</t>
  </si>
  <si>
    <t>ASSTT.  REGISTRAR, (ACAD)</t>
  </si>
  <si>
    <t>DEAN (ACAD)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</si>
</sst>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Arial"/>
    </font>
    <font>
      <b/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Verdana"/>
      <family val="2"/>
    </font>
    <font>
      <b/>
      <sz val="18"/>
      <name val="Verdana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NumberFormat="1" applyFont="1" applyFill="1" applyBorder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1" applyFont="1"/>
    <xf numFmtId="0" fontId="7" fillId="0" borderId="0" xfId="0" applyFont="1" applyAlignment="1">
      <alignment wrapText="1"/>
    </xf>
    <xf numFmtId="0" fontId="6" fillId="0" borderId="0" xfId="1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/>
    <xf numFmtId="0" fontId="18" fillId="0" borderId="0" xfId="0" applyFont="1"/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2" fillId="0" borderId="0" xfId="0" applyFont="1"/>
    <xf numFmtId="0" fontId="6" fillId="0" borderId="0" xfId="0" applyFont="1"/>
    <xf numFmtId="0" fontId="12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0" fillId="0" borderId="0" xfId="0" applyAlignme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1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1" applyFont="1" applyAlignment="1"/>
    <xf numFmtId="0" fontId="4" fillId="0" borderId="0" xfId="1" applyFont="1" applyAlignment="1">
      <alignment horizontal="center"/>
    </xf>
    <xf numFmtId="0" fontId="11" fillId="0" borderId="0" xfId="0" applyFont="1" applyAlignment="1"/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0"/>
  <sheetViews>
    <sheetView view="pageBreakPreview" topLeftCell="A7" zoomScale="64" zoomScaleNormal="75" zoomScaleSheetLayoutView="64" workbookViewId="0">
      <selection activeCell="X20" sqref="X20"/>
    </sheetView>
  </sheetViews>
  <sheetFormatPr defaultRowHeight="12.75" x14ac:dyDescent="0.2"/>
  <cols>
    <col min="1" max="1" width="6.28515625" customWidth="1"/>
    <col min="2" max="2" width="22.85546875" customWidth="1"/>
    <col min="3" max="3" width="14.28515625" customWidth="1"/>
    <col min="4" max="4" width="13.28515625" customWidth="1"/>
    <col min="5" max="5" width="12.28515625" customWidth="1"/>
    <col min="6" max="6" width="13" customWidth="1"/>
    <col min="7" max="7" width="13.28515625" customWidth="1"/>
    <col min="8" max="8" width="14.28515625" customWidth="1"/>
    <col min="9" max="9" width="14" customWidth="1"/>
    <col min="10" max="10" width="11.7109375" customWidth="1"/>
    <col min="11" max="11" width="13" customWidth="1"/>
    <col min="12" max="12" width="13.7109375" customWidth="1"/>
    <col min="13" max="13" width="14.7109375" customWidth="1"/>
    <col min="14" max="14" width="14" customWidth="1"/>
    <col min="15" max="15" width="0.140625" hidden="1" customWidth="1"/>
    <col min="16" max="16" width="5.5703125" hidden="1" customWidth="1"/>
    <col min="17" max="17" width="5.85546875" hidden="1" customWidth="1"/>
    <col min="18" max="18" width="6.85546875" hidden="1" customWidth="1"/>
    <col min="19" max="19" width="7.140625" hidden="1" customWidth="1"/>
    <col min="20" max="20" width="0.140625" hidden="1" customWidth="1"/>
    <col min="21" max="21" width="12" customWidth="1"/>
    <col min="22" max="22" width="13.7109375" customWidth="1"/>
    <col min="23" max="23" width="11.5703125" customWidth="1"/>
    <col min="24" max="25" width="10.85546875" customWidth="1"/>
    <col min="26" max="26" width="13" customWidth="1"/>
    <col min="27" max="27" width="12.5703125" customWidth="1"/>
  </cols>
  <sheetData>
    <row r="1" spans="1:28" ht="17.45" customHeight="1" x14ac:dyDescent="0.2">
      <c r="A1" s="52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14"/>
    </row>
    <row r="2" spans="1:28" ht="17.45" customHeight="1" x14ac:dyDescent="0.2">
      <c r="A2" s="52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4"/>
    </row>
    <row r="3" spans="1:28" ht="25.5" customHeight="1" x14ac:dyDescent="0.2">
      <c r="A3" s="54" t="s">
        <v>19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15"/>
    </row>
    <row r="4" spans="1:28" ht="39.75" customHeight="1" x14ac:dyDescent="0.2">
      <c r="A4" s="46" t="s">
        <v>0</v>
      </c>
      <c r="B4" s="41" t="s">
        <v>1</v>
      </c>
      <c r="C4" s="41" t="s">
        <v>20</v>
      </c>
      <c r="D4" s="41"/>
      <c r="E4" s="41" t="s">
        <v>22</v>
      </c>
      <c r="F4" s="41"/>
      <c r="G4" s="41" t="s">
        <v>24</v>
      </c>
      <c r="H4" s="41"/>
      <c r="I4" s="41" t="s">
        <v>26</v>
      </c>
      <c r="J4" s="41"/>
      <c r="K4" s="41" t="s">
        <v>29</v>
      </c>
      <c r="L4" s="41"/>
      <c r="M4" s="41" t="s">
        <v>46</v>
      </c>
      <c r="N4" s="41"/>
      <c r="O4" s="41" t="s">
        <v>2</v>
      </c>
      <c r="P4" s="42"/>
      <c r="Q4" s="42"/>
      <c r="R4" s="42"/>
      <c r="S4" s="42"/>
      <c r="T4" s="42"/>
      <c r="U4" s="38" t="s">
        <v>12</v>
      </c>
      <c r="V4" s="46" t="s">
        <v>16</v>
      </c>
      <c r="W4" s="46" t="s">
        <v>17</v>
      </c>
      <c r="X4" s="56" t="s">
        <v>13</v>
      </c>
      <c r="Y4" s="56"/>
      <c r="Z4" s="18" t="s">
        <v>14</v>
      </c>
      <c r="AA4" s="56" t="s">
        <v>15</v>
      </c>
    </row>
    <row r="5" spans="1:28" ht="48.75" customHeight="1" x14ac:dyDescent="0.2">
      <c r="A5" s="46"/>
      <c r="B5" s="46"/>
      <c r="C5" s="41" t="s">
        <v>21</v>
      </c>
      <c r="D5" s="41"/>
      <c r="E5" s="41" t="s">
        <v>23</v>
      </c>
      <c r="F5" s="41"/>
      <c r="G5" s="47" t="s">
        <v>25</v>
      </c>
      <c r="H5" s="41"/>
      <c r="I5" s="47" t="s">
        <v>27</v>
      </c>
      <c r="J5" s="47"/>
      <c r="K5" s="47" t="s">
        <v>28</v>
      </c>
      <c r="L5" s="47"/>
      <c r="M5" s="44" t="s">
        <v>47</v>
      </c>
      <c r="N5" s="44"/>
      <c r="O5" s="42"/>
      <c r="P5" s="42"/>
      <c r="Q5" s="42"/>
      <c r="R5" s="42"/>
      <c r="S5" s="42"/>
      <c r="T5" s="42"/>
      <c r="U5" s="39"/>
      <c r="V5" s="46"/>
      <c r="W5" s="46"/>
      <c r="X5" s="41" t="s">
        <v>12</v>
      </c>
      <c r="Y5" s="41" t="s">
        <v>16</v>
      </c>
      <c r="Z5" s="18" t="s">
        <v>3</v>
      </c>
      <c r="AA5" s="56"/>
    </row>
    <row r="6" spans="1:28" ht="24.75" customHeight="1" x14ac:dyDescent="0.2">
      <c r="A6" s="46"/>
      <c r="B6" s="46"/>
      <c r="C6" s="10" t="s">
        <v>4</v>
      </c>
      <c r="D6" s="10">
        <v>6</v>
      </c>
      <c r="E6" s="10" t="s">
        <v>4</v>
      </c>
      <c r="F6" s="10">
        <v>6</v>
      </c>
      <c r="G6" s="10" t="s">
        <v>4</v>
      </c>
      <c r="H6" s="10">
        <v>6</v>
      </c>
      <c r="I6" s="10" t="s">
        <v>4</v>
      </c>
      <c r="J6" s="10">
        <v>2</v>
      </c>
      <c r="K6" s="10" t="s">
        <v>4</v>
      </c>
      <c r="L6" s="10">
        <v>6</v>
      </c>
      <c r="M6" s="10" t="s">
        <v>4</v>
      </c>
      <c r="N6" s="10">
        <v>6</v>
      </c>
      <c r="O6" s="10" t="s">
        <v>5</v>
      </c>
      <c r="P6" s="10" t="s">
        <v>6</v>
      </c>
      <c r="Q6" s="10" t="s">
        <v>7</v>
      </c>
      <c r="R6" s="10" t="s">
        <v>8</v>
      </c>
      <c r="S6" s="10" t="s">
        <v>9</v>
      </c>
      <c r="T6" s="10" t="s">
        <v>9</v>
      </c>
      <c r="U6" s="40"/>
      <c r="V6" s="46"/>
      <c r="W6" s="46"/>
      <c r="X6" s="41"/>
      <c r="Y6" s="41"/>
      <c r="Z6" s="18" t="s">
        <v>33</v>
      </c>
      <c r="AA6" s="56"/>
    </row>
    <row r="7" spans="1:28" ht="42" customHeight="1" x14ac:dyDescent="0.2">
      <c r="A7" s="11">
        <v>1</v>
      </c>
      <c r="B7" s="19" t="s">
        <v>35</v>
      </c>
      <c r="C7" s="19" t="s">
        <v>48</v>
      </c>
      <c r="D7" s="20">
        <f t="shared" ref="D7:D9" si="0">IF(C7="AA",10, IF(C7="AB",9, IF(C7="BB",8, IF(C7="BC",7,IF(C7="CC",6, IF(C7="CD",5, IF(C7="DD",4,IF(C7="F",0))))))))</f>
        <v>5</v>
      </c>
      <c r="E7" s="19" t="s">
        <v>49</v>
      </c>
      <c r="F7" s="20">
        <f t="shared" ref="F7:F9" si="1">IF(E7="AA",10, IF(E7="AB",9, IF(E7="BB",8, IF(E7="BC",7,IF(E7="CC",6, IF(E7="CD",5, IF(E7="DD",4,IF(E7="F",0))))))))</f>
        <v>6</v>
      </c>
      <c r="G7" s="19" t="s">
        <v>51</v>
      </c>
      <c r="H7" s="21">
        <f t="shared" ref="H7:H9" si="2">IF(G7="AA",10, IF(G7="AB",9, IF(G7="BB",8, IF(G7="BC",7,IF(G7="CC",6, IF(G7="CD",5, IF(G7="DD",4,IF(G7="F",0))))))))</f>
        <v>7</v>
      </c>
      <c r="I7" s="19" t="s">
        <v>51</v>
      </c>
      <c r="J7" s="21">
        <f t="shared" ref="J7:L9" si="3">IF(I7="AA",10, IF(I7="AB",9, IF(I7="BB",8, IF(I7="BC",7,IF(I7="CC",6, IF(I7="CD",5, IF(I7="DD",4,IF(I7="F",0))))))))</f>
        <v>7</v>
      </c>
      <c r="K7" s="21" t="s">
        <v>52</v>
      </c>
      <c r="L7" s="21">
        <f t="shared" si="3"/>
        <v>8</v>
      </c>
      <c r="M7" s="19" t="s">
        <v>50</v>
      </c>
      <c r="N7" s="21">
        <f t="shared" ref="N7:N9" si="4">IF(M7="AA",10, IF(M7="AB",9, IF(M7="BB",8, IF(M7="BC",7,IF(M7="CC",6, IF(M7="CD",5, IF(M7="DD",4,IF(M7="F",0))))))))</f>
        <v>9</v>
      </c>
      <c r="O7" s="19"/>
      <c r="P7" s="19"/>
      <c r="Q7" s="19"/>
      <c r="R7" s="19"/>
      <c r="S7" s="19"/>
      <c r="T7" s="19"/>
      <c r="U7" s="21">
        <v>32</v>
      </c>
      <c r="V7" s="21">
        <f>(D7*6+F7*6+H7*6+J7*2+L7*6+N7*6)</f>
        <v>224</v>
      </c>
      <c r="W7" s="22">
        <f>V7/U7</f>
        <v>7</v>
      </c>
      <c r="X7" s="12">
        <v>32</v>
      </c>
      <c r="Y7" s="12">
        <v>196</v>
      </c>
      <c r="Z7" s="25">
        <f>(V7+Y7)/(U7+X7)</f>
        <v>6.5625</v>
      </c>
      <c r="AA7" s="23" t="str">
        <f>IF(Z7&lt;6,"***", IF(Z7&gt;=6,"-"))</f>
        <v>-</v>
      </c>
    </row>
    <row r="8" spans="1:28" ht="42" customHeight="1" x14ac:dyDescent="0.2">
      <c r="A8" s="11">
        <v>2</v>
      </c>
      <c r="B8" s="19" t="s">
        <v>36</v>
      </c>
      <c r="C8" s="19" t="s">
        <v>49</v>
      </c>
      <c r="D8" s="20">
        <f t="shared" si="0"/>
        <v>6</v>
      </c>
      <c r="E8" s="19" t="s">
        <v>49</v>
      </c>
      <c r="F8" s="20">
        <f t="shared" si="1"/>
        <v>6</v>
      </c>
      <c r="G8" s="19" t="s">
        <v>51</v>
      </c>
      <c r="H8" s="21">
        <f t="shared" si="2"/>
        <v>7</v>
      </c>
      <c r="I8" s="19" t="s">
        <v>51</v>
      </c>
      <c r="J8" s="21">
        <f t="shared" si="3"/>
        <v>7</v>
      </c>
      <c r="K8" s="21" t="s">
        <v>51</v>
      </c>
      <c r="L8" s="21">
        <f t="shared" si="3"/>
        <v>7</v>
      </c>
      <c r="M8" s="19" t="s">
        <v>51</v>
      </c>
      <c r="N8" s="21">
        <f t="shared" si="4"/>
        <v>7</v>
      </c>
      <c r="O8" s="19"/>
      <c r="P8" s="19"/>
      <c r="Q8" s="19"/>
      <c r="R8" s="19"/>
      <c r="S8" s="19"/>
      <c r="T8" s="19"/>
      <c r="U8" s="21">
        <v>32</v>
      </c>
      <c r="V8" s="21">
        <f t="shared" ref="V8:V14" si="5">(D8*6+F8*6+H8*6+J8*2+L8*6+N8*6)</f>
        <v>212</v>
      </c>
      <c r="W8" s="22">
        <f t="shared" ref="W8:W9" si="6">V8/U8</f>
        <v>6.625</v>
      </c>
      <c r="X8" s="12">
        <v>32</v>
      </c>
      <c r="Y8" s="12">
        <v>202</v>
      </c>
      <c r="Z8" s="25">
        <f t="shared" ref="Z8:Z9" si="7">(V8+Y8)/(U8+X8)</f>
        <v>6.46875</v>
      </c>
      <c r="AA8" s="23" t="str">
        <f t="shared" ref="AA8:AA10" si="8">IF(Z8&lt;6,"***", IF(Z8&gt;=6,"-"))</f>
        <v>-</v>
      </c>
    </row>
    <row r="9" spans="1:28" ht="42" customHeight="1" x14ac:dyDescent="0.2">
      <c r="A9" s="11">
        <v>3</v>
      </c>
      <c r="B9" s="19" t="s">
        <v>37</v>
      </c>
      <c r="C9" s="19" t="s">
        <v>50</v>
      </c>
      <c r="D9" s="20">
        <f t="shared" si="0"/>
        <v>9</v>
      </c>
      <c r="E9" s="19" t="s">
        <v>52</v>
      </c>
      <c r="F9" s="20">
        <f t="shared" si="1"/>
        <v>8</v>
      </c>
      <c r="G9" s="19" t="s">
        <v>50</v>
      </c>
      <c r="H9" s="21">
        <f t="shared" si="2"/>
        <v>9</v>
      </c>
      <c r="I9" s="19" t="s">
        <v>54</v>
      </c>
      <c r="J9" s="21">
        <f t="shared" si="3"/>
        <v>10</v>
      </c>
      <c r="K9" s="21" t="s">
        <v>50</v>
      </c>
      <c r="L9" s="21">
        <f t="shared" si="3"/>
        <v>9</v>
      </c>
      <c r="M9" s="19" t="s">
        <v>54</v>
      </c>
      <c r="N9" s="21">
        <f t="shared" si="4"/>
        <v>10</v>
      </c>
      <c r="O9" s="19"/>
      <c r="P9" s="19"/>
      <c r="Q9" s="19"/>
      <c r="R9" s="19"/>
      <c r="S9" s="19"/>
      <c r="T9" s="19"/>
      <c r="U9" s="21">
        <v>32</v>
      </c>
      <c r="V9" s="21">
        <f t="shared" si="5"/>
        <v>290</v>
      </c>
      <c r="W9" s="22">
        <f t="shared" si="6"/>
        <v>9.0625</v>
      </c>
      <c r="X9" s="12">
        <v>32</v>
      </c>
      <c r="Y9" s="12">
        <v>290</v>
      </c>
      <c r="Z9" s="25">
        <f t="shared" si="7"/>
        <v>9.0625</v>
      </c>
      <c r="AA9" s="23" t="str">
        <f t="shared" si="8"/>
        <v>-</v>
      </c>
    </row>
    <row r="10" spans="1:28" ht="42" customHeight="1" x14ac:dyDescent="0.2">
      <c r="A10" s="11">
        <v>4</v>
      </c>
      <c r="B10" s="19" t="s">
        <v>38</v>
      </c>
      <c r="C10" s="24" t="s">
        <v>51</v>
      </c>
      <c r="D10" s="21">
        <f>IF(C10="AA",10, IF(C10="AB",9, IF(C10="BB",8, IF(C10="BC",7,IF(C10="CC",6, IF(C10="CD",5, IF(C10="DD",4,IF(C10="F",0))))))))</f>
        <v>7</v>
      </c>
      <c r="E10" s="24" t="s">
        <v>51</v>
      </c>
      <c r="F10" s="21">
        <f>IF(E10="AA",10, IF(E10="AB",9, IF(E10="BB",8, IF(E10="BC",7,IF(E10="CC",6, IF(E10="CD",5, IF(E10="DD",4,IF(E10="F",0))))))))</f>
        <v>7</v>
      </c>
      <c r="G10" s="24" t="s">
        <v>51</v>
      </c>
      <c r="H10" s="21">
        <f>IF(G10="AA",10, IF(G10="AB",9, IF(G10="BB",8, IF(G10="BC",7,IF(G10="CC",6, IF(G10="CD",5, IF(G10="DD",4,IF(G10="F",0))))))))</f>
        <v>7</v>
      </c>
      <c r="I10" s="24" t="s">
        <v>52</v>
      </c>
      <c r="J10" s="21">
        <f>IF(I10="AA",10, IF(I10="AB",9, IF(I10="BB",8, IF(I10="BC",7,IF(I10="CC",6, IF(I10="CD",5, IF(I10="DD",4,IF(I10="F",0))))))))</f>
        <v>8</v>
      </c>
      <c r="K10" s="21" t="s">
        <v>52</v>
      </c>
      <c r="L10" s="21">
        <f>IF(K10="AA",10, IF(K10="AB",9, IF(K10="BB",8, IF(K10="BC",7,IF(K10="CC",6, IF(K10="CD",5, IF(K10="DD",4,IF(K10="F",0))))))))</f>
        <v>8</v>
      </c>
      <c r="M10" s="24" t="s">
        <v>52</v>
      </c>
      <c r="N10" s="21">
        <f>IF(M10="AA",10, IF(M10="AB",9, IF(M10="BB",8, IF(M10="BC",7,IF(M10="CC",6, IF(M10="CD",5, IF(M10="DD",4,IF(M10="F",0))))))))</f>
        <v>8</v>
      </c>
      <c r="O10" s="24"/>
      <c r="P10" s="24"/>
      <c r="Q10" s="24"/>
      <c r="R10" s="24"/>
      <c r="S10" s="24"/>
      <c r="T10" s="24"/>
      <c r="U10" s="21">
        <v>32</v>
      </c>
      <c r="V10" s="21">
        <f t="shared" si="5"/>
        <v>238</v>
      </c>
      <c r="W10" s="22">
        <f>V10/U10</f>
        <v>7.4375</v>
      </c>
      <c r="X10" s="12">
        <v>32</v>
      </c>
      <c r="Y10" s="12">
        <v>244</v>
      </c>
      <c r="Z10" s="25">
        <f>(V10+Y10)/(U10+X10)</f>
        <v>7.53125</v>
      </c>
      <c r="AA10" s="23" t="str">
        <f t="shared" si="8"/>
        <v>-</v>
      </c>
    </row>
    <row r="11" spans="1:28" s="13" customFormat="1" ht="42" customHeight="1" x14ac:dyDescent="0.2">
      <c r="A11" s="11">
        <v>5</v>
      </c>
      <c r="B11" s="19" t="s">
        <v>39</v>
      </c>
      <c r="C11" s="19" t="s">
        <v>52</v>
      </c>
      <c r="D11" s="20">
        <f>IF(C11="AA",10, IF(C11="AB",9, IF(C11="BB",8, IF(C11="BC",7,IF(C11="CC",6, IF(C11="CD",5, IF(C11="DD",4,IF(C11="F",0))))))))</f>
        <v>8</v>
      </c>
      <c r="E11" s="19" t="s">
        <v>52</v>
      </c>
      <c r="F11" s="20">
        <f>IF(E11="AA",10, IF(E11="AB",9, IF(E11="BB",8, IF(E11="BC",7,IF(E11="CC",6, IF(E11="CD",5, IF(E11="DD",4,IF(E11="F",0))))))))</f>
        <v>8</v>
      </c>
      <c r="G11" s="19" t="s">
        <v>50</v>
      </c>
      <c r="H11" s="21">
        <f>IF(G11="AA",10, IF(G11="AB",9, IF(G11="BB",8, IF(G11="BC",7,IF(G11="CC",6, IF(G11="CD",5, IF(G11="DD",4,IF(G11="F",0))))))))</f>
        <v>9</v>
      </c>
      <c r="I11" s="19" t="s">
        <v>50</v>
      </c>
      <c r="J11" s="21">
        <f>IF(I11="AA",10, IF(I11="AB",9, IF(I11="BB",8, IF(I11="BC",7,IF(I11="CC",6, IF(I11="CD",5, IF(I11="DD",4,IF(I11="F",0))))))))</f>
        <v>9</v>
      </c>
      <c r="K11" s="21" t="s">
        <v>52</v>
      </c>
      <c r="L11" s="21">
        <f>IF(K11="AA",10, IF(K11="AB",9, IF(K11="BB",8, IF(K11="BC",7,IF(K11="CC",6, IF(K11="CD",5, IF(K11="DD",4,IF(K11="F",0))))))))</f>
        <v>8</v>
      </c>
      <c r="M11" s="19" t="s">
        <v>50</v>
      </c>
      <c r="N11" s="21">
        <f>IF(M11="AA",10, IF(M11="AB",9, IF(M11="BB",8, IF(M11="BC",7,IF(M11="CC",6, IF(M11="CD",5, IF(M11="DD",4,IF(M11="F",0))))))))</f>
        <v>9</v>
      </c>
      <c r="O11" s="19"/>
      <c r="P11" s="19"/>
      <c r="Q11" s="19"/>
      <c r="R11" s="19"/>
      <c r="S11" s="19"/>
      <c r="T11" s="19"/>
      <c r="U11" s="21">
        <v>32</v>
      </c>
      <c r="V11" s="21">
        <f t="shared" si="5"/>
        <v>270</v>
      </c>
      <c r="W11" s="22">
        <f>V11/U11</f>
        <v>8.4375</v>
      </c>
      <c r="X11" s="12">
        <v>32</v>
      </c>
      <c r="Y11" s="12">
        <v>284</v>
      </c>
      <c r="Z11" s="25">
        <f>(V11+Y11)/(U11+X11)</f>
        <v>8.65625</v>
      </c>
      <c r="AA11" s="23" t="str">
        <f>IF(Z10&lt;6,"***", IF(Z10&gt;=6,"-"))</f>
        <v>-</v>
      </c>
    </row>
    <row r="12" spans="1:28" ht="42" customHeight="1" x14ac:dyDescent="0.2">
      <c r="A12" s="11">
        <v>6</v>
      </c>
      <c r="B12" s="19" t="s">
        <v>40</v>
      </c>
      <c r="C12" s="24" t="s">
        <v>53</v>
      </c>
      <c r="D12" s="21">
        <f>IF(C12="AA",10, IF(C12="AB",9, IF(C12="BB",8, IF(C12="BC",7,IF(C12="CC",6, IF(C12="CD",5, IF(C12="DD",4,IF(C12="F",0))))))))</f>
        <v>4</v>
      </c>
      <c r="E12" s="24" t="s">
        <v>54</v>
      </c>
      <c r="F12" s="21">
        <f>IF(E12="AA",10, IF(E12="AB",9, IF(E12="BB",8, IF(E12="BC",7,IF(E12="CC",6, IF(E12="CD",5, IF(E12="DD",4,IF(E12="F",0))))))))</f>
        <v>10</v>
      </c>
      <c r="G12" s="24" t="s">
        <v>52</v>
      </c>
      <c r="H12" s="21">
        <f>IF(G12="AA",10, IF(G12="AB",9, IF(G12="BB",8, IF(G12="BC",7,IF(G12="CC",6, IF(G12="CD",5, IF(G12="DD",4,IF(G12="F",0))))))))</f>
        <v>8</v>
      </c>
      <c r="I12" s="24" t="s">
        <v>52</v>
      </c>
      <c r="J12" s="21">
        <f>IF(I12="AA",10, IF(I12="AB",9, IF(I12="BB",8, IF(I12="BC",7,IF(I12="CC",6, IF(I12="CD",5, IF(I12="DD",4,IF(I12="F",0))))))))</f>
        <v>8</v>
      </c>
      <c r="K12" s="21" t="s">
        <v>51</v>
      </c>
      <c r="L12" s="21">
        <f>IF(K12="AA",10, IF(K12="AB",9, IF(K12="BB",8, IF(K12="BC",7,IF(K12="CC",6, IF(K12="CD",5, IF(K12="DD",4,IF(K12="F",0))))))))</f>
        <v>7</v>
      </c>
      <c r="M12" s="24" t="s">
        <v>51</v>
      </c>
      <c r="N12" s="21">
        <f>IF(M12="AA",10, IF(M12="AB",9, IF(M12="BB",8, IF(M12="BC",7,IF(M12="CC",6, IF(M12="CD",5, IF(M12="DD",4,IF(M12="F",0))))))))</f>
        <v>7</v>
      </c>
      <c r="O12" s="24"/>
      <c r="P12" s="24"/>
      <c r="Q12" s="24"/>
      <c r="R12" s="24"/>
      <c r="S12" s="24"/>
      <c r="T12" s="24"/>
      <c r="U12" s="21">
        <v>32</v>
      </c>
      <c r="V12" s="21">
        <f t="shared" si="5"/>
        <v>232</v>
      </c>
      <c r="W12" s="22">
        <f>V12/U12</f>
        <v>7.25</v>
      </c>
      <c r="X12" s="12">
        <v>32</v>
      </c>
      <c r="Y12" s="12">
        <v>250</v>
      </c>
      <c r="Z12" s="25">
        <f>(V12+Y12)/(U12+X12)</f>
        <v>7.53125</v>
      </c>
      <c r="AA12" s="23" t="str">
        <f>IF(Z11&lt;6,"***", IF(Z11&gt;=6,"-"))</f>
        <v>-</v>
      </c>
    </row>
    <row r="13" spans="1:28" ht="42" customHeight="1" x14ac:dyDescent="0.2">
      <c r="A13" s="11">
        <v>7</v>
      </c>
      <c r="B13" s="19" t="s">
        <v>41</v>
      </c>
      <c r="C13" s="19" t="s">
        <v>52</v>
      </c>
      <c r="D13" s="20">
        <f>IF(C13="AA",10, IF(C13="AB",9, IF(C13="BB",8, IF(C13="BC",7,IF(C13="CC",6, IF(C13="CD",5, IF(C13="DD",4,IF(C13="F",0))))))))</f>
        <v>8</v>
      </c>
      <c r="E13" s="19" t="s">
        <v>51</v>
      </c>
      <c r="F13" s="20">
        <f>IF(E13="AA",10, IF(E13="AB",9, IF(E13="BB",8, IF(E13="BC",7,IF(E13="CC",6, IF(E13="CD",5, IF(E13="DD",4,IF(E13="F",0))))))))</f>
        <v>7</v>
      </c>
      <c r="G13" s="19" t="s">
        <v>54</v>
      </c>
      <c r="H13" s="21">
        <f>IF(G13="AA",10, IF(G13="AB",9, IF(G13="BB",8, IF(G13="BC",7,IF(G13="CC",6, IF(G13="CD",5, IF(G13="DD",4,IF(G13="F",0))))))))</f>
        <v>10</v>
      </c>
      <c r="I13" s="19" t="s">
        <v>54</v>
      </c>
      <c r="J13" s="21">
        <f>IF(I13="AA",10, IF(I13="AB",9, IF(I13="BB",8, IF(I13="BC",7,IF(I13="CC",6, IF(I13="CD",5, IF(I13="DD",4,IF(I13="F",0))))))))</f>
        <v>10</v>
      </c>
      <c r="K13" s="21" t="s">
        <v>54</v>
      </c>
      <c r="L13" s="21">
        <f>IF(K13="AA",10, IF(K13="AB",9, IF(K13="BB",8, IF(K13="BC",7,IF(K13="CC",6, IF(K13="CD",5, IF(K13="DD",4,IF(K13="F",0))))))))</f>
        <v>10</v>
      </c>
      <c r="M13" s="19" t="s">
        <v>54</v>
      </c>
      <c r="N13" s="21">
        <f>IF(M13="AA",10, IF(M13="AB",9, IF(M13="BB",8, IF(M13="BC",7,IF(M13="CC",6, IF(M13="CD",5, IF(M13="DD",4,IF(M13="F",0))))))))</f>
        <v>10</v>
      </c>
      <c r="O13" s="19"/>
      <c r="P13" s="19"/>
      <c r="Q13" s="19"/>
      <c r="R13" s="19"/>
      <c r="S13" s="19"/>
      <c r="T13" s="19"/>
      <c r="U13" s="21">
        <v>32</v>
      </c>
      <c r="V13" s="21">
        <f t="shared" si="5"/>
        <v>290</v>
      </c>
      <c r="W13" s="22">
        <f>V13/U13</f>
        <v>9.0625</v>
      </c>
      <c r="X13" s="12">
        <v>32</v>
      </c>
      <c r="Y13" s="12">
        <v>276</v>
      </c>
      <c r="Z13" s="25">
        <f>(V13+Y13)/(U13+X13)</f>
        <v>8.84375</v>
      </c>
      <c r="AA13" s="23" t="str">
        <f>IF(Z12&lt;6,"***", IF(Z12&gt;=6,"-"))</f>
        <v>-</v>
      </c>
    </row>
    <row r="14" spans="1:28" ht="42" customHeight="1" x14ac:dyDescent="0.2">
      <c r="A14" s="11">
        <v>8</v>
      </c>
      <c r="B14" s="19" t="s">
        <v>42</v>
      </c>
      <c r="C14" s="19" t="s">
        <v>49</v>
      </c>
      <c r="D14" s="20">
        <f>IF(C14="AA",10, IF(C14="AB",9, IF(C14="BB",8, IF(C14="BC",7,IF(C14="CC",6, IF(C14="CD",5, IF(C14="DD",4,IF(C14="F",0))))))))</f>
        <v>6</v>
      </c>
      <c r="E14" s="19" t="s">
        <v>48</v>
      </c>
      <c r="F14" s="20">
        <f>IF(E14="AA",10, IF(E14="AB",9, IF(E14="BB",8, IF(E14="BC",7,IF(E14="CC",6, IF(E14="CD",5, IF(E14="DD",4,IF(E14="F",0))))))))</f>
        <v>5</v>
      </c>
      <c r="G14" s="19" t="s">
        <v>51</v>
      </c>
      <c r="H14" s="21">
        <f>IF(G14="AA",10, IF(G14="AB",9, IF(G14="BB",8, IF(G14="BC",7,IF(G14="CC",6, IF(G14="CD",5, IF(G14="DD",4,IF(G14="F",0))))))))</f>
        <v>7</v>
      </c>
      <c r="I14" s="19" t="s">
        <v>52</v>
      </c>
      <c r="J14" s="21">
        <f>IF(I14="AA",10, IF(I14="AB",9, IF(I14="BB",8, IF(I14="BC",7,IF(I14="CC",6, IF(I14="CD",5, IF(I14="DD",4,IF(I14="F",0))))))))</f>
        <v>8</v>
      </c>
      <c r="K14" s="21" t="s">
        <v>50</v>
      </c>
      <c r="L14" s="21">
        <f>IF(K14="AA",10, IF(K14="AB",9, IF(K14="BB",8, IF(K14="BC",7,IF(K14="CC",6, IF(K14="CD",5, IF(K14="DD",4,IF(K14="F",0))))))))</f>
        <v>9</v>
      </c>
      <c r="M14" s="19" t="s">
        <v>51</v>
      </c>
      <c r="N14" s="21">
        <f>IF(M14="AA",10, IF(M14="AB",9, IF(M14="BB",8, IF(M14="BC",7,IF(M14="CC",6, IF(M14="CD",5, IF(M14="DD",4,IF(M14="F",0))))))))</f>
        <v>7</v>
      </c>
      <c r="O14" s="19"/>
      <c r="P14" s="19"/>
      <c r="Q14" s="19"/>
      <c r="R14" s="19"/>
      <c r="S14" s="19"/>
      <c r="T14" s="19"/>
      <c r="U14" s="21">
        <v>32</v>
      </c>
      <c r="V14" s="21">
        <f t="shared" si="5"/>
        <v>220</v>
      </c>
      <c r="W14" s="22">
        <f>V14/U14</f>
        <v>6.875</v>
      </c>
      <c r="X14" s="12">
        <v>32</v>
      </c>
      <c r="Y14" s="12">
        <v>238</v>
      </c>
      <c r="Z14" s="25">
        <f>(V14+Y14)/(U14+X14)</f>
        <v>7.15625</v>
      </c>
      <c r="AA14" s="23" t="str">
        <f>IF(Z13&lt;6,"***", IF(Z13&gt;=6,"-"))</f>
        <v>-</v>
      </c>
    </row>
    <row r="15" spans="1:28" x14ac:dyDescent="0.2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"/>
      <c r="V15" s="1"/>
      <c r="W15" s="1"/>
      <c r="X15" s="1"/>
    </row>
    <row r="16" spans="1:28" x14ac:dyDescent="0.2">
      <c r="A16" s="1"/>
      <c r="B16" s="48"/>
      <c r="C16" s="48"/>
      <c r="D16" s="48"/>
      <c r="E16" s="48"/>
      <c r="F16" s="48"/>
      <c r="G16" s="48"/>
      <c r="H16" s="48"/>
      <c r="I16" s="2"/>
      <c r="J16" s="2"/>
      <c r="K16" s="2"/>
      <c r="L16" s="2"/>
      <c r="M16" s="2"/>
      <c r="N16" s="2"/>
      <c r="O16" s="3"/>
      <c r="P16" s="2"/>
      <c r="Q16" s="1"/>
      <c r="R16" s="1"/>
      <c r="S16" s="1"/>
      <c r="T16" s="1"/>
      <c r="U16" s="1"/>
      <c r="V16" s="1"/>
      <c r="W16" s="1"/>
      <c r="X16" s="1"/>
    </row>
    <row r="18" spans="2:29" ht="69" customHeight="1" x14ac:dyDescent="0.35">
      <c r="B18" s="43" t="s">
        <v>10</v>
      </c>
      <c r="C18" s="43"/>
      <c r="E18" s="26" t="s">
        <v>55</v>
      </c>
      <c r="F18" s="32"/>
      <c r="G18" s="32"/>
      <c r="H18" s="32"/>
      <c r="I18" s="45" t="s">
        <v>57</v>
      </c>
      <c r="J18" s="45"/>
      <c r="K18" s="45"/>
      <c r="L18" s="45"/>
      <c r="M18" s="35" t="s">
        <v>56</v>
      </c>
      <c r="N18" s="35"/>
      <c r="O18" s="35"/>
      <c r="P18" s="35"/>
      <c r="Q18" s="35"/>
      <c r="R18" s="35"/>
      <c r="S18" s="35"/>
      <c r="T18" s="35"/>
      <c r="U18" s="35"/>
      <c r="V18" s="27"/>
      <c r="W18" s="27"/>
      <c r="X18" s="33" t="s">
        <v>58</v>
      </c>
      <c r="Z18" s="33"/>
      <c r="AA18" s="28"/>
      <c r="AB18" s="4"/>
      <c r="AC18" s="4"/>
    </row>
    <row r="19" spans="2:29" ht="18" x14ac:dyDescent="0.25">
      <c r="B19" s="8"/>
      <c r="C19" s="8"/>
      <c r="D19" s="6"/>
      <c r="E19" s="6"/>
      <c r="F19" s="6"/>
      <c r="G19" s="8"/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4"/>
      <c r="Y19" s="17" t="s">
        <v>11</v>
      </c>
    </row>
    <row r="20" spans="2:29" ht="15.75" x14ac:dyDescent="0.25">
      <c r="B20" s="36"/>
      <c r="C20" s="37"/>
      <c r="D20" s="37"/>
      <c r="E20" s="37"/>
      <c r="F20" s="37"/>
      <c r="G20" s="3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4"/>
      <c r="Y20" s="5"/>
    </row>
    <row r="21" spans="2:29" ht="48.75" customHeight="1" x14ac:dyDescent="0.25">
      <c r="B21" s="50"/>
      <c r="C21" s="51"/>
      <c r="D21" s="51"/>
      <c r="E21" s="51"/>
      <c r="F21" s="51"/>
      <c r="G21" s="51"/>
      <c r="H21" s="6"/>
      <c r="I21" s="49"/>
      <c r="J21" s="37"/>
      <c r="K21" s="37"/>
      <c r="N21" s="6"/>
      <c r="O21" s="6"/>
      <c r="P21" s="6"/>
      <c r="Q21" s="6"/>
      <c r="R21" s="6"/>
      <c r="S21" s="7"/>
      <c r="T21" s="7"/>
      <c r="U21" s="7"/>
      <c r="V21" s="7"/>
      <c r="W21" s="7"/>
      <c r="X21" s="4"/>
      <c r="Y21" s="5"/>
    </row>
    <row r="22" spans="2:29" ht="15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7" spans="2:29" x14ac:dyDescent="0.2">
      <c r="U27" s="16" t="s">
        <v>11</v>
      </c>
    </row>
    <row r="28" spans="2:29" x14ac:dyDescent="0.2">
      <c r="U28" t="s">
        <v>11</v>
      </c>
    </row>
    <row r="30" spans="2:29" x14ac:dyDescent="0.2">
      <c r="H30" t="s">
        <v>11</v>
      </c>
    </row>
  </sheetData>
  <mergeCells count="32">
    <mergeCell ref="A2:AA2"/>
    <mergeCell ref="A1:AA1"/>
    <mergeCell ref="A3:AA3"/>
    <mergeCell ref="X4:Y4"/>
    <mergeCell ref="AA4:AA6"/>
    <mergeCell ref="X5:X6"/>
    <mergeCell ref="Y5:Y6"/>
    <mergeCell ref="K4:L4"/>
    <mergeCell ref="K5:L5"/>
    <mergeCell ref="V4:V6"/>
    <mergeCell ref="W4:W6"/>
    <mergeCell ref="C5:D5"/>
    <mergeCell ref="E5:F5"/>
    <mergeCell ref="G4:H4"/>
    <mergeCell ref="I21:K21"/>
    <mergeCell ref="B21:G21"/>
    <mergeCell ref="A4:A6"/>
    <mergeCell ref="I5:J5"/>
    <mergeCell ref="E4:F4"/>
    <mergeCell ref="M18:U18"/>
    <mergeCell ref="B20:G20"/>
    <mergeCell ref="U4:U6"/>
    <mergeCell ref="M4:N4"/>
    <mergeCell ref="O4:T5"/>
    <mergeCell ref="B18:C18"/>
    <mergeCell ref="M5:N5"/>
    <mergeCell ref="I18:L18"/>
    <mergeCell ref="I4:J4"/>
    <mergeCell ref="B4:B6"/>
    <mergeCell ref="C4:D4"/>
    <mergeCell ref="G5:H5"/>
    <mergeCell ref="B16:H16"/>
  </mergeCells>
  <printOptions horizontalCentered="1"/>
  <pageMargins left="0.51181102362204722" right="0.43307086614173229" top="0.55118110236220474" bottom="0.55118110236220474" header="0.31496062992125984" footer="0.51181102362204722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4"/>
  <sheetViews>
    <sheetView tabSelected="1" view="pageBreakPreview" zoomScale="57" zoomScaleNormal="75" zoomScaleSheetLayoutView="57" workbookViewId="0">
      <selection activeCell="S21" sqref="S21"/>
    </sheetView>
  </sheetViews>
  <sheetFormatPr defaultRowHeight="12.75" x14ac:dyDescent="0.2"/>
  <cols>
    <col min="1" max="1" width="8.85546875" customWidth="1"/>
    <col min="2" max="2" width="24.85546875" customWidth="1"/>
    <col min="3" max="3" width="15" customWidth="1"/>
    <col min="4" max="4" width="14.7109375" customWidth="1"/>
    <col min="5" max="5" width="14.28515625" customWidth="1"/>
    <col min="6" max="6" width="14.42578125" customWidth="1"/>
    <col min="7" max="7" width="14.5703125" customWidth="1"/>
    <col min="8" max="8" width="13.28515625" customWidth="1"/>
    <col min="9" max="10" width="14.28515625" customWidth="1"/>
    <col min="11" max="11" width="12.28515625" customWidth="1"/>
    <col min="12" max="12" width="13.28515625" customWidth="1"/>
    <col min="13" max="13" width="12.28515625" customWidth="1"/>
    <col min="14" max="14" width="22.28515625" customWidth="1"/>
    <col min="15" max="15" width="13.42578125" customWidth="1"/>
    <col min="16" max="16" width="11.140625" customWidth="1"/>
    <col min="17" max="17" width="13.7109375" customWidth="1"/>
    <col min="18" max="18" width="10.7109375" customWidth="1"/>
    <col min="19" max="19" width="11.140625" customWidth="1"/>
    <col min="20" max="20" width="12.7109375" customWidth="1"/>
    <col min="21" max="21" width="12.42578125" customWidth="1"/>
    <col min="22" max="22" width="4.5703125" customWidth="1"/>
  </cols>
  <sheetData>
    <row r="1" spans="1:22" ht="17.45" customHeight="1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22" ht="18.75" x14ac:dyDescent="0.2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2" ht="21.75" customHeight="1" x14ac:dyDescent="0.2">
      <c r="A3" s="52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2" ht="49.5" customHeight="1" x14ac:dyDescent="0.2">
      <c r="A4" s="54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2" ht="22.5" customHeight="1" x14ac:dyDescent="0.2">
      <c r="A5" s="46" t="s">
        <v>0</v>
      </c>
      <c r="B5" s="41" t="s">
        <v>1</v>
      </c>
      <c r="C5" s="41" t="s">
        <v>20</v>
      </c>
      <c r="D5" s="41"/>
      <c r="E5" s="41" t="s">
        <v>22</v>
      </c>
      <c r="F5" s="41"/>
      <c r="G5" s="41" t="s">
        <v>24</v>
      </c>
      <c r="H5" s="41"/>
      <c r="I5" s="41" t="s">
        <v>26</v>
      </c>
      <c r="J5" s="41"/>
      <c r="K5" s="41" t="s">
        <v>29</v>
      </c>
      <c r="L5" s="41"/>
      <c r="M5" s="41" t="s">
        <v>30</v>
      </c>
      <c r="N5" s="41"/>
      <c r="O5" s="38" t="s">
        <v>12</v>
      </c>
      <c r="P5" s="46" t="s">
        <v>16</v>
      </c>
      <c r="Q5" s="46" t="s">
        <v>17</v>
      </c>
      <c r="R5" s="56" t="s">
        <v>13</v>
      </c>
      <c r="S5" s="56"/>
      <c r="T5" s="31" t="s">
        <v>14</v>
      </c>
      <c r="U5" s="56" t="s">
        <v>15</v>
      </c>
    </row>
    <row r="6" spans="1:22" ht="55.5" customHeight="1" x14ac:dyDescent="0.2">
      <c r="A6" s="46"/>
      <c r="B6" s="46"/>
      <c r="C6" s="41" t="s">
        <v>21</v>
      </c>
      <c r="D6" s="41"/>
      <c r="E6" s="41" t="s">
        <v>23</v>
      </c>
      <c r="F6" s="41"/>
      <c r="G6" s="47" t="s">
        <v>25</v>
      </c>
      <c r="H6" s="41"/>
      <c r="I6" s="47" t="s">
        <v>27</v>
      </c>
      <c r="J6" s="47"/>
      <c r="K6" s="57" t="s">
        <v>28</v>
      </c>
      <c r="L6" s="57"/>
      <c r="M6" s="58" t="s">
        <v>31</v>
      </c>
      <c r="N6" s="41"/>
      <c r="O6" s="39"/>
      <c r="P6" s="46"/>
      <c r="Q6" s="46"/>
      <c r="R6" s="41" t="s">
        <v>12</v>
      </c>
      <c r="S6" s="41" t="s">
        <v>16</v>
      </c>
      <c r="T6" s="31" t="s">
        <v>3</v>
      </c>
      <c r="U6" s="56"/>
    </row>
    <row r="7" spans="1:22" ht="38.25" customHeight="1" x14ac:dyDescent="0.2">
      <c r="A7" s="46"/>
      <c r="B7" s="46"/>
      <c r="C7" s="30" t="s">
        <v>4</v>
      </c>
      <c r="D7" s="30">
        <v>6</v>
      </c>
      <c r="E7" s="30" t="s">
        <v>4</v>
      </c>
      <c r="F7" s="30">
        <v>6</v>
      </c>
      <c r="G7" s="30" t="s">
        <v>4</v>
      </c>
      <c r="H7" s="30">
        <v>6</v>
      </c>
      <c r="I7" s="30" t="s">
        <v>4</v>
      </c>
      <c r="J7" s="30">
        <v>2</v>
      </c>
      <c r="K7" s="30" t="s">
        <v>4</v>
      </c>
      <c r="L7" s="30">
        <v>6</v>
      </c>
      <c r="M7" s="30" t="s">
        <v>4</v>
      </c>
      <c r="N7" s="30">
        <v>6</v>
      </c>
      <c r="O7" s="40"/>
      <c r="P7" s="46"/>
      <c r="Q7" s="46"/>
      <c r="R7" s="41"/>
      <c r="S7" s="41"/>
      <c r="T7" s="31" t="s">
        <v>33</v>
      </c>
      <c r="U7" s="56"/>
    </row>
    <row r="8" spans="1:22" ht="68.25" customHeight="1" x14ac:dyDescent="0.2">
      <c r="A8" s="11">
        <v>1</v>
      </c>
      <c r="B8" s="19" t="s">
        <v>32</v>
      </c>
      <c r="C8" s="19" t="s">
        <v>51</v>
      </c>
      <c r="D8" s="20">
        <f t="shared" ref="D8" si="0">IF(C8="AA",10, IF(C8="AB",9, IF(C8="BB",8, IF(C8="BC",7,IF(C8="CC",6, IF(C8="CD",5, IF(C8="DD",4,IF(C8="F",0))))))))</f>
        <v>7</v>
      </c>
      <c r="E8" s="19" t="s">
        <v>51</v>
      </c>
      <c r="F8" s="20">
        <f t="shared" ref="F8" si="1">IF(E8="AA",10, IF(E8="AB",9, IF(E8="BB",8, IF(E8="BC",7,IF(E8="CC",6, IF(E8="CD",5, IF(E8="DD",4,IF(E8="F",0))))))))</f>
        <v>7</v>
      </c>
      <c r="G8" s="19" t="s">
        <v>52</v>
      </c>
      <c r="H8" s="21">
        <f t="shared" ref="H8" si="2">IF(G8="AA",10, IF(G8="AB",9, IF(G8="BB",8, IF(G8="BC",7,IF(G8="CC",6, IF(G8="CD",5, IF(G8="DD",4,IF(G8="F",0))))))))</f>
        <v>8</v>
      </c>
      <c r="I8" s="19" t="s">
        <v>50</v>
      </c>
      <c r="J8" s="21">
        <f t="shared" ref="J8:L8" si="3">IF(I8="AA",10, IF(I8="AB",9, IF(I8="BB",8, IF(I8="BC",7,IF(I8="CC",6, IF(I8="CD",5, IF(I8="DD",4,IF(I8="F",0))))))))</f>
        <v>9</v>
      </c>
      <c r="K8" s="29" t="s">
        <v>52</v>
      </c>
      <c r="L8" s="29">
        <f t="shared" si="3"/>
        <v>8</v>
      </c>
      <c r="M8" s="19" t="s">
        <v>52</v>
      </c>
      <c r="N8" s="21">
        <f t="shared" ref="N8" si="4">IF(M8="AA",10, IF(M8="AB",9, IF(M8="BB",8, IF(M8="BC",7,IF(M8="CC",6, IF(M8="CD",5, IF(M8="DD",4,IF(M8="F",0))))))))</f>
        <v>8</v>
      </c>
      <c r="O8" s="21">
        <v>32</v>
      </c>
      <c r="P8" s="21">
        <f>(D8*6+F8*6+H8*6+J8*2+L8*6+N8*6)</f>
        <v>246</v>
      </c>
      <c r="Q8" s="22">
        <f>P8/O8</f>
        <v>7.6875</v>
      </c>
      <c r="R8" s="12">
        <v>32</v>
      </c>
      <c r="S8" s="12">
        <v>240</v>
      </c>
      <c r="T8" s="25">
        <f>(P8+S8)/(O8+R8)</f>
        <v>7.59375</v>
      </c>
      <c r="U8" s="23" t="str">
        <f>IF(T8&lt;6,"***", IF(T8&gt;=6,"-"))</f>
        <v>-</v>
      </c>
    </row>
    <row r="10" spans="1:22" x14ac:dyDescent="0.2">
      <c r="N10" t="s">
        <v>11</v>
      </c>
    </row>
    <row r="12" spans="1:22" x14ac:dyDescent="0.2">
      <c r="G12" t="s">
        <v>11</v>
      </c>
    </row>
    <row r="13" spans="1:22" ht="11.25" customHeight="1" x14ac:dyDescent="0.2"/>
    <row r="14" spans="1:22" ht="30" customHeight="1" x14ac:dyDescent="0.25">
      <c r="A14" s="9"/>
      <c r="B14" s="34" t="s">
        <v>43</v>
      </c>
      <c r="C14" s="9"/>
      <c r="D14" s="9"/>
      <c r="E14" s="34" t="s">
        <v>44</v>
      </c>
      <c r="F14" s="9"/>
      <c r="G14" s="9"/>
      <c r="H14" s="9"/>
      <c r="I14" s="34" t="s">
        <v>59</v>
      </c>
      <c r="J14" s="9"/>
      <c r="K14" s="9"/>
      <c r="L14" s="9"/>
      <c r="M14" s="9"/>
      <c r="N14" s="9"/>
      <c r="O14" s="9"/>
      <c r="P14" s="34" t="s">
        <v>45</v>
      </c>
      <c r="Q14" s="9"/>
      <c r="R14" s="9"/>
      <c r="S14" s="9"/>
      <c r="T14" s="34" t="s">
        <v>60</v>
      </c>
      <c r="U14" s="9"/>
      <c r="V14" s="9"/>
    </row>
  </sheetData>
  <mergeCells count="25">
    <mergeCell ref="A1:N1"/>
    <mergeCell ref="A2:U2"/>
    <mergeCell ref="A3:U3"/>
    <mergeCell ref="A4:U4"/>
    <mergeCell ref="A5:A7"/>
    <mergeCell ref="B5:B7"/>
    <mergeCell ref="C5:D5"/>
    <mergeCell ref="E5:F5"/>
    <mergeCell ref="G5:H5"/>
    <mergeCell ref="P5:P7"/>
    <mergeCell ref="Q5:Q7"/>
    <mergeCell ref="R5:S5"/>
    <mergeCell ref="U5:U7"/>
    <mergeCell ref="C6:D6"/>
    <mergeCell ref="I5:J5"/>
    <mergeCell ref="K5:L5"/>
    <mergeCell ref="E6:F6"/>
    <mergeCell ref="G6:H6"/>
    <mergeCell ref="R6:R7"/>
    <mergeCell ref="S6:S7"/>
    <mergeCell ref="M5:N5"/>
    <mergeCell ref="O5:O7"/>
    <mergeCell ref="I6:J6"/>
    <mergeCell ref="K6:L6"/>
    <mergeCell ref="M6:N6"/>
  </mergeCells>
  <printOptions horizontalCentered="1"/>
  <pageMargins left="0.39370078740157483" right="0.27559055118110237" top="0.39370078740157483" bottom="0.55118110236220474" header="0.31496062992125984" footer="0.51181102362204722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 E 2nd Sem</vt:lpstr>
      <vt:lpstr>PART-TIME 2ND</vt:lpstr>
      <vt:lpstr>'I E 2nd Sem'!Print_Area</vt:lpstr>
      <vt:lpstr>'PART-TIME 2ND'!Print_Area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2017-06-01T11:50:07Z</cp:lastPrinted>
  <dcterms:created xsi:type="dcterms:W3CDTF">2001-12-31T20:47:51Z</dcterms:created>
  <dcterms:modified xsi:type="dcterms:W3CDTF">2017-06-06T09:17:09Z</dcterms:modified>
</cp:coreProperties>
</file>