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 2nd Sem provisional result M.Tech,M,Sc &amp; MBA May 2017\"/>
    </mc:Choice>
  </mc:AlternateContent>
  <bookViews>
    <workbookView xWindow="120" yWindow="45" windowWidth="18975" windowHeight="11010" activeTab="1"/>
  </bookViews>
  <sheets>
    <sheet name="ME VLSID 2ND 2015" sheetId="1" r:id="rId1"/>
    <sheet name="CSPE 2ND 2015 " sheetId="2" r:id="rId2"/>
  </sheets>
  <definedNames>
    <definedName name="_xlnm.Print_Area" localSheetId="1">'CSPE 2ND 2015 '!$A$1:$U$22</definedName>
    <definedName name="_xlnm.Print_Area" localSheetId="0">'ME VLSID 2ND 2015'!$A$1:$AA$20</definedName>
  </definedNames>
  <calcPr calcId="152511"/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P8" i="2"/>
  <c r="P9" i="2"/>
  <c r="P10" i="2"/>
  <c r="P11" i="2"/>
  <c r="P12" i="2"/>
  <c r="P13" i="2"/>
  <c r="T7" i="2" l="1"/>
  <c r="J8" i="2" l="1"/>
  <c r="D7" i="2" l="1"/>
  <c r="F7" i="2"/>
  <c r="H7" i="2"/>
  <c r="J7" i="2"/>
  <c r="L7" i="2"/>
  <c r="N7" i="2"/>
  <c r="D8" i="2"/>
  <c r="F8" i="2"/>
  <c r="H8" i="2"/>
  <c r="L8" i="2"/>
  <c r="N8" i="2"/>
  <c r="D9" i="2"/>
  <c r="F9" i="2"/>
  <c r="H9" i="2"/>
  <c r="J9" i="2"/>
  <c r="L9" i="2"/>
  <c r="N9" i="2"/>
  <c r="D10" i="2"/>
  <c r="F10" i="2"/>
  <c r="H10" i="2"/>
  <c r="J10" i="2"/>
  <c r="L10" i="2"/>
  <c r="N10" i="2"/>
  <c r="D11" i="2"/>
  <c r="F11" i="2"/>
  <c r="H11" i="2"/>
  <c r="J11" i="2"/>
  <c r="L11" i="2"/>
  <c r="N11" i="2"/>
  <c r="D12" i="2"/>
  <c r="F12" i="2"/>
  <c r="H12" i="2"/>
  <c r="J12" i="2"/>
  <c r="L12" i="2"/>
  <c r="N12" i="2"/>
  <c r="D13" i="2"/>
  <c r="F13" i="2"/>
  <c r="H13" i="2"/>
  <c r="J13" i="2"/>
  <c r="L13" i="2"/>
  <c r="N13" i="2"/>
  <c r="Q11" i="2" l="1"/>
  <c r="P7" i="2"/>
  <c r="Q7" i="2" s="1"/>
  <c r="Q8" i="2"/>
  <c r="T13" i="2"/>
  <c r="U13" i="2" s="1"/>
  <c r="T9" i="2"/>
  <c r="U9" i="2" s="1"/>
  <c r="T10" i="2"/>
  <c r="U10" i="2" s="1"/>
  <c r="Q12" i="2"/>
  <c r="Q13" i="2" l="1"/>
  <c r="T11" i="2"/>
  <c r="U11" i="2" s="1"/>
  <c r="Q9" i="2"/>
  <c r="T8" i="2"/>
  <c r="U8" i="2" s="1"/>
  <c r="U7" i="2"/>
  <c r="Q10" i="2"/>
  <c r="T12" i="2"/>
  <c r="U12" i="2" s="1"/>
  <c r="L13" i="1"/>
  <c r="L12" i="1"/>
  <c r="L11" i="1"/>
  <c r="L10" i="1"/>
  <c r="L9" i="1"/>
  <c r="L8" i="1"/>
  <c r="L7" i="1"/>
  <c r="N13" i="1" l="1"/>
  <c r="J13" i="1"/>
  <c r="H13" i="1"/>
  <c r="F13" i="1"/>
  <c r="D13" i="1"/>
  <c r="N12" i="1"/>
  <c r="J12" i="1"/>
  <c r="H12" i="1"/>
  <c r="F12" i="1"/>
  <c r="D12" i="1"/>
  <c r="N11" i="1"/>
  <c r="J11" i="1"/>
  <c r="H11" i="1"/>
  <c r="F11" i="1"/>
  <c r="D11" i="1"/>
  <c r="N10" i="1"/>
  <c r="J10" i="1"/>
  <c r="H10" i="1"/>
  <c r="F10" i="1"/>
  <c r="D10" i="1"/>
  <c r="N9" i="1"/>
  <c r="J9" i="1"/>
  <c r="H9" i="1"/>
  <c r="F9" i="1"/>
  <c r="D9" i="1"/>
  <c r="N8" i="1"/>
  <c r="J8" i="1"/>
  <c r="H8" i="1"/>
  <c r="F8" i="1"/>
  <c r="D8" i="1"/>
  <c r="N7" i="1"/>
  <c r="J7" i="1"/>
  <c r="H7" i="1"/>
  <c r="F7" i="1"/>
  <c r="D7" i="1"/>
  <c r="W9" i="1" l="1"/>
  <c r="W11" i="1"/>
  <c r="W8" i="1"/>
  <c r="W10" i="1"/>
  <c r="W13" i="1"/>
  <c r="W12" i="1"/>
  <c r="V7" i="1"/>
  <c r="Z13" i="1" l="1"/>
  <c r="AA13" i="1" s="1"/>
  <c r="Z12" i="1"/>
  <c r="AA12" i="1" s="1"/>
  <c r="Z8" i="1"/>
  <c r="AA8" i="1" s="1"/>
  <c r="Z7" i="1"/>
  <c r="AA7" i="1" s="1"/>
  <c r="W7" i="1"/>
  <c r="Z11" i="1"/>
  <c r="AA11" i="1" s="1"/>
  <c r="Z10" i="1"/>
  <c r="AA10" i="1" s="1"/>
  <c r="Z9" i="1"/>
  <c r="AA9" i="1" s="1"/>
</calcChain>
</file>

<file path=xl/sharedStrings.xml><?xml version="1.0" encoding="utf-8"?>
<sst xmlns="http://schemas.openxmlformats.org/spreadsheetml/2006/main" count="190" uniqueCount="85">
  <si>
    <t>SL. No.</t>
  </si>
  <si>
    <t>Registration no.</t>
  </si>
  <si>
    <t xml:space="preserve">Subject with credits not appeared </t>
  </si>
  <si>
    <t>CPI</t>
  </si>
  <si>
    <t>Credit</t>
  </si>
  <si>
    <t>Sub 1</t>
  </si>
  <si>
    <t>Sub 2</t>
  </si>
  <si>
    <t>Sub 3</t>
  </si>
  <si>
    <t>Sub 4</t>
  </si>
  <si>
    <t>Sub 5</t>
  </si>
  <si>
    <t>1st Tabulator</t>
  </si>
  <si>
    <t>2nd Tabulator</t>
  </si>
  <si>
    <t xml:space="preserve"> </t>
  </si>
  <si>
    <t>NATIONAL INSTITUTE OF TECHNOLOGY SILCHAR</t>
  </si>
  <si>
    <t>TCP</t>
  </si>
  <si>
    <t>Asstt. Registrar, Acad.</t>
  </si>
  <si>
    <t xml:space="preserve">COMMUNICATION &amp; SIGNAL PROCESSING ENGG.                                                                                            </t>
  </si>
  <si>
    <t xml:space="preserve"> Microelectronics &amp; VLSI Design.</t>
  </si>
  <si>
    <t>1ST</t>
  </si>
  <si>
    <t xml:space="preserve">2ND </t>
  </si>
  <si>
    <t>CPI Below 6.00</t>
  </si>
  <si>
    <t>TGP</t>
  </si>
  <si>
    <t>28+32</t>
  </si>
  <si>
    <t xml:space="preserve">SPI/ 2ND </t>
  </si>
  <si>
    <t>EC-510</t>
  </si>
  <si>
    <t>EC-511</t>
  </si>
  <si>
    <t>EC-512</t>
  </si>
  <si>
    <t>EC 513</t>
  </si>
  <si>
    <t>EC 514</t>
  </si>
  <si>
    <t>Digital VLSI Circuit</t>
  </si>
  <si>
    <t>VLSI Technology</t>
  </si>
  <si>
    <t>Foundation of VLSI CAD</t>
  </si>
  <si>
    <t>Seminar</t>
  </si>
  <si>
    <t>VLSI Design LAB</t>
  </si>
  <si>
    <t>EC-541</t>
  </si>
  <si>
    <t>EC-542</t>
  </si>
  <si>
    <t>EC-543</t>
  </si>
  <si>
    <t>EC 544</t>
  </si>
  <si>
    <t>EC 545</t>
  </si>
  <si>
    <t>Communication Networks</t>
  </si>
  <si>
    <t>Digital Signal Processors</t>
  </si>
  <si>
    <t>Advanced Signal Processing Lab</t>
  </si>
  <si>
    <t>30+30</t>
  </si>
  <si>
    <t>Registration No.</t>
  </si>
  <si>
    <t>Registrar</t>
  </si>
  <si>
    <t>Statistical Signal Processing &amp; Estimation Theory</t>
  </si>
  <si>
    <t>1ST Tabulator</t>
  </si>
  <si>
    <t>Asstt. Registrar,Acad</t>
  </si>
  <si>
    <t xml:space="preserve">NATIONAL INSTITUTE OF TECHNOLOGY SILCHAR   </t>
  </si>
  <si>
    <t>1ST Sem</t>
  </si>
  <si>
    <t>2nd Sem</t>
  </si>
  <si>
    <t>SPI                   2nd</t>
  </si>
  <si>
    <t xml:space="preserve">              Registrar</t>
  </si>
  <si>
    <t xml:space="preserve">                   2nd Tabulator</t>
  </si>
  <si>
    <t>2ND SEM M. TECH  ELECTRONICS &amp; COMMUNICATION ENGG. TABULATION SHEET-MAY 2017</t>
  </si>
  <si>
    <t>EC 559 (El-II)</t>
  </si>
  <si>
    <t>AC Analysis of MOS Transistors</t>
  </si>
  <si>
    <t>16-24-102</t>
  </si>
  <si>
    <t>16-24-103</t>
  </si>
  <si>
    <t>16-24-104</t>
  </si>
  <si>
    <t>16-24-105</t>
  </si>
  <si>
    <t>16-24-106</t>
  </si>
  <si>
    <t>16-24-107</t>
  </si>
  <si>
    <t>16-24-108</t>
  </si>
  <si>
    <t>2ND  SEMESTER M.TECH (ECE) TABULATION SHEET,MAY 2017</t>
  </si>
  <si>
    <t>16-24-202</t>
  </si>
  <si>
    <t>16-24-203</t>
  </si>
  <si>
    <t>16-24-204</t>
  </si>
  <si>
    <t>16-24-205</t>
  </si>
  <si>
    <t>16-24-206</t>
  </si>
  <si>
    <t>16-24-208</t>
  </si>
  <si>
    <t>16-24-209</t>
  </si>
  <si>
    <t>EC 573 (Elective)</t>
  </si>
  <si>
    <t>Ad hoc and Sensor Networks</t>
  </si>
  <si>
    <t>AA</t>
  </si>
  <si>
    <t>BB</t>
  </si>
  <si>
    <t>AB</t>
  </si>
  <si>
    <t>CC</t>
  </si>
  <si>
    <t>BC</t>
  </si>
  <si>
    <t>CD</t>
  </si>
  <si>
    <t>I</t>
  </si>
  <si>
    <t>F</t>
  </si>
  <si>
    <t>DD</t>
  </si>
  <si>
    <t xml:space="preserve">  Dean  (Acad)</t>
  </si>
  <si>
    <t>Dean (Acad)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</si>
</sst>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</font>
    <font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0"/>
      <name val="Times New Roman"/>
      <family val="1"/>
    </font>
    <font>
      <b/>
      <sz val="20"/>
      <name val="Verdana"/>
      <family val="2"/>
    </font>
    <font>
      <b/>
      <sz val="20"/>
      <color rgb="FFFF0000"/>
      <name val="Verdana"/>
      <family val="2"/>
    </font>
    <font>
      <b/>
      <sz val="22"/>
      <name val="Times New Roman"/>
      <family val="1"/>
    </font>
    <font>
      <sz val="20"/>
      <name val="Verdana"/>
      <family val="2"/>
    </font>
    <font>
      <sz val="24"/>
      <name val="Times New Roman"/>
      <family val="1"/>
    </font>
    <font>
      <b/>
      <sz val="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0" applyFont="1"/>
    <xf numFmtId="0" fontId="6" fillId="0" borderId="0" xfId="0" applyFont="1"/>
    <xf numFmtId="0" fontId="6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1" applyFont="1"/>
    <xf numFmtId="0" fontId="8" fillId="0" borderId="0" xfId="0" applyFont="1" applyAlignment="1">
      <alignment wrapText="1"/>
    </xf>
    <xf numFmtId="0" fontId="7" fillId="0" borderId="0" xfId="1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16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0" xfId="0" applyFont="1"/>
    <xf numFmtId="0" fontId="9" fillId="0" borderId="1" xfId="1" applyFont="1" applyBorder="1" applyAlignment="1">
      <alignment horizontal="center" vertical="center" wrapText="1"/>
    </xf>
    <xf numFmtId="0" fontId="17" fillId="0" borderId="0" xfId="0" applyFont="1"/>
    <xf numFmtId="0" fontId="5" fillId="0" borderId="0" xfId="1" applyFont="1"/>
    <xf numFmtId="0" fontId="5" fillId="0" borderId="0" xfId="1" applyFont="1" applyAlignment="1"/>
    <xf numFmtId="0" fontId="19" fillId="0" borderId="0" xfId="1" applyFont="1" applyAlignment="1">
      <alignment horizontal="center"/>
    </xf>
    <xf numFmtId="0" fontId="19" fillId="0" borderId="0" xfId="1" applyFont="1"/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2" fontId="27" fillId="0" borderId="1" xfId="1" applyNumberFormat="1" applyFont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7" fillId="0" borderId="0" xfId="0" applyFont="1" applyAlignment="1">
      <alignment wrapText="1"/>
    </xf>
    <xf numFmtId="0" fontId="7" fillId="0" borderId="0" xfId="1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7" fillId="0" borderId="0" xfId="1" applyFont="1" applyAlignment="1"/>
    <xf numFmtId="0" fontId="0" fillId="0" borderId="0" xfId="0" applyAlignment="1"/>
    <xf numFmtId="0" fontId="5" fillId="0" borderId="0" xfId="1" applyFont="1" applyAlignment="1">
      <alignment horizontal="center"/>
    </xf>
    <xf numFmtId="0" fontId="17" fillId="0" borderId="0" xfId="0" applyFont="1" applyAlignment="1"/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7" fillId="0" borderId="0" xfId="1" applyFont="1" applyAlignment="1">
      <alignment horizontal="center"/>
    </xf>
    <xf numFmtId="0" fontId="17" fillId="0" borderId="8" xfId="0" applyFont="1" applyBorder="1" applyAlignment="1"/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20" fillId="0" borderId="0" xfId="0" applyFont="1" applyAlignment="1"/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"/>
  <sheetViews>
    <sheetView view="pageBreakPreview" topLeftCell="A7" zoomScale="59" zoomScaleNormal="75" zoomScaleSheetLayoutView="59" workbookViewId="0">
      <selection activeCell="V19" sqref="V19"/>
    </sheetView>
  </sheetViews>
  <sheetFormatPr defaultRowHeight="12.75" x14ac:dyDescent="0.2"/>
  <cols>
    <col min="1" max="1" width="6.28515625" customWidth="1"/>
    <col min="2" max="2" width="22.85546875" customWidth="1"/>
    <col min="3" max="3" width="14.28515625" customWidth="1"/>
    <col min="4" max="4" width="13.28515625" customWidth="1"/>
    <col min="5" max="5" width="14" customWidth="1"/>
    <col min="6" max="6" width="13" customWidth="1"/>
    <col min="7" max="7" width="13.28515625" customWidth="1"/>
    <col min="8" max="8" width="16" customWidth="1"/>
    <col min="9" max="9" width="14" customWidth="1"/>
    <col min="10" max="10" width="15.140625" customWidth="1"/>
    <col min="11" max="11" width="13" customWidth="1"/>
    <col min="12" max="12" width="13.7109375" customWidth="1"/>
    <col min="13" max="13" width="14.7109375" customWidth="1"/>
    <col min="14" max="14" width="14" customWidth="1"/>
    <col min="15" max="15" width="0.140625" hidden="1" customWidth="1"/>
    <col min="16" max="16" width="5.5703125" hidden="1" customWidth="1"/>
    <col min="17" max="17" width="5.85546875" hidden="1" customWidth="1"/>
    <col min="18" max="18" width="6.85546875" hidden="1" customWidth="1"/>
    <col min="19" max="19" width="7.140625" hidden="1" customWidth="1"/>
    <col min="20" max="20" width="0.140625" hidden="1" customWidth="1"/>
    <col min="21" max="21" width="12" customWidth="1"/>
    <col min="22" max="22" width="13.7109375" customWidth="1"/>
    <col min="23" max="23" width="13.5703125" customWidth="1"/>
    <col min="24" max="24" width="12.5703125" customWidth="1"/>
    <col min="25" max="26" width="13" customWidth="1"/>
    <col min="27" max="27" width="12.5703125" customWidth="1"/>
  </cols>
  <sheetData>
    <row r="1" spans="1:28" ht="27" customHeight="1" x14ac:dyDescent="0.2">
      <c r="A1" s="67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20"/>
    </row>
    <row r="2" spans="1:28" ht="17.45" customHeight="1" x14ac:dyDescent="0.2">
      <c r="A2" s="65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20"/>
    </row>
    <row r="3" spans="1:28" ht="22.9" customHeight="1" x14ac:dyDescent="0.2">
      <c r="A3" s="69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21"/>
    </row>
    <row r="4" spans="1:28" ht="24.75" customHeight="1" x14ac:dyDescent="0.2">
      <c r="A4" s="73" t="s">
        <v>0</v>
      </c>
      <c r="B4" s="72" t="s">
        <v>1</v>
      </c>
      <c r="C4" s="72" t="s">
        <v>24</v>
      </c>
      <c r="D4" s="72"/>
      <c r="E4" s="72" t="s">
        <v>25</v>
      </c>
      <c r="F4" s="72"/>
      <c r="G4" s="72" t="s">
        <v>26</v>
      </c>
      <c r="H4" s="72"/>
      <c r="I4" s="72" t="s">
        <v>27</v>
      </c>
      <c r="J4" s="72"/>
      <c r="K4" s="72" t="s">
        <v>28</v>
      </c>
      <c r="L4" s="72"/>
      <c r="M4" s="72" t="s">
        <v>55</v>
      </c>
      <c r="N4" s="72"/>
      <c r="O4" s="72" t="s">
        <v>2</v>
      </c>
      <c r="P4" s="84"/>
      <c r="Q4" s="84"/>
      <c r="R4" s="84"/>
      <c r="S4" s="84"/>
      <c r="T4" s="84"/>
      <c r="U4" s="81" t="s">
        <v>14</v>
      </c>
      <c r="V4" s="73" t="s">
        <v>21</v>
      </c>
      <c r="W4" s="73" t="s">
        <v>23</v>
      </c>
      <c r="X4" s="71" t="s">
        <v>18</v>
      </c>
      <c r="Y4" s="71"/>
      <c r="Z4" s="26" t="s">
        <v>19</v>
      </c>
      <c r="AA4" s="71" t="s">
        <v>20</v>
      </c>
    </row>
    <row r="5" spans="1:28" ht="48.75" customHeight="1" x14ac:dyDescent="0.2">
      <c r="A5" s="73"/>
      <c r="B5" s="73"/>
      <c r="C5" s="72" t="s">
        <v>29</v>
      </c>
      <c r="D5" s="72"/>
      <c r="E5" s="72" t="s">
        <v>30</v>
      </c>
      <c r="F5" s="72"/>
      <c r="G5" s="72" t="s">
        <v>31</v>
      </c>
      <c r="H5" s="72"/>
      <c r="I5" s="72" t="s">
        <v>32</v>
      </c>
      <c r="J5" s="72"/>
      <c r="K5" s="72" t="s">
        <v>33</v>
      </c>
      <c r="L5" s="72"/>
      <c r="M5" s="72" t="s">
        <v>56</v>
      </c>
      <c r="N5" s="72"/>
      <c r="O5" s="84"/>
      <c r="P5" s="84"/>
      <c r="Q5" s="84"/>
      <c r="R5" s="84"/>
      <c r="S5" s="84"/>
      <c r="T5" s="84"/>
      <c r="U5" s="82"/>
      <c r="V5" s="73"/>
      <c r="W5" s="73"/>
      <c r="X5" s="72" t="s">
        <v>14</v>
      </c>
      <c r="Y5" s="72" t="s">
        <v>21</v>
      </c>
      <c r="Z5" s="26" t="s">
        <v>3</v>
      </c>
      <c r="AA5" s="71"/>
    </row>
    <row r="6" spans="1:28" ht="24.75" customHeight="1" x14ac:dyDescent="0.2">
      <c r="A6" s="73"/>
      <c r="B6" s="73"/>
      <c r="C6" s="12" t="s">
        <v>4</v>
      </c>
      <c r="D6" s="12">
        <v>6</v>
      </c>
      <c r="E6" s="12" t="s">
        <v>4</v>
      </c>
      <c r="F6" s="12">
        <v>6</v>
      </c>
      <c r="G6" s="12" t="s">
        <v>4</v>
      </c>
      <c r="H6" s="12">
        <v>6</v>
      </c>
      <c r="I6" s="12" t="s">
        <v>4</v>
      </c>
      <c r="J6" s="12">
        <v>4</v>
      </c>
      <c r="K6" s="12" t="s">
        <v>4</v>
      </c>
      <c r="L6" s="12">
        <v>4</v>
      </c>
      <c r="M6" s="12" t="s">
        <v>4</v>
      </c>
      <c r="N6" s="12">
        <v>6</v>
      </c>
      <c r="O6" s="12" t="s">
        <v>5</v>
      </c>
      <c r="P6" s="12" t="s">
        <v>6</v>
      </c>
      <c r="Q6" s="12" t="s">
        <v>7</v>
      </c>
      <c r="R6" s="12" t="s">
        <v>8</v>
      </c>
      <c r="S6" s="12" t="s">
        <v>9</v>
      </c>
      <c r="T6" s="12" t="s">
        <v>9</v>
      </c>
      <c r="U6" s="83"/>
      <c r="V6" s="73"/>
      <c r="W6" s="73"/>
      <c r="X6" s="72"/>
      <c r="Y6" s="72"/>
      <c r="Z6" s="26" t="s">
        <v>22</v>
      </c>
      <c r="AA6" s="71"/>
    </row>
    <row r="7" spans="1:28" ht="45.75" customHeight="1" x14ac:dyDescent="0.2">
      <c r="A7" s="34">
        <v>1</v>
      </c>
      <c r="B7" s="43" t="s">
        <v>57</v>
      </c>
      <c r="C7" s="43" t="s">
        <v>79</v>
      </c>
      <c r="D7" s="44">
        <f t="shared" ref="D7:D13" si="0">IF(C7="AA",10, IF(C7="AB",9, IF(C7="BB",8, IF(C7="BC",7,IF(C7="CC",6, IF(C7="CD",5, IF(C7="DD",4,IF(C7="F",0))))))))</f>
        <v>5</v>
      </c>
      <c r="E7" s="43" t="s">
        <v>79</v>
      </c>
      <c r="F7" s="44">
        <f t="shared" ref="F7:F13" si="1">IF(E7="AA",10, IF(E7="AB",9, IF(E7="BB",8, IF(E7="BC",7,IF(E7="CC",6, IF(E7="CD",5, IF(E7="DD",4,IF(E7="F",0))))))))</f>
        <v>5</v>
      </c>
      <c r="G7" s="43" t="s">
        <v>79</v>
      </c>
      <c r="H7" s="45">
        <f t="shared" ref="H7:H13" si="2">IF(G7="AA",10, IF(G7="AB",9, IF(G7="BB",8, IF(G7="BC",7,IF(G7="CC",6, IF(G7="CD",5, IF(G7="DD",4,IF(G7="F",0))))))))</f>
        <v>5</v>
      </c>
      <c r="I7" s="43" t="s">
        <v>75</v>
      </c>
      <c r="J7" s="45">
        <f t="shared" ref="J7:L13" si="3">IF(I7="AA",10, IF(I7="AB",9, IF(I7="BB",8, IF(I7="BC",7,IF(I7="CC",6, IF(I7="CD",5, IF(I7="DD",4,IF(I7="F",0))))))))</f>
        <v>8</v>
      </c>
      <c r="K7" s="45" t="s">
        <v>76</v>
      </c>
      <c r="L7" s="45">
        <f t="shared" si="3"/>
        <v>9</v>
      </c>
      <c r="M7" s="43" t="s">
        <v>79</v>
      </c>
      <c r="N7" s="45">
        <f t="shared" ref="N7:N13" si="4">IF(M7="AA",10, IF(M7="AB",9, IF(M7="BB",8, IF(M7="BC",7,IF(M7="CC",6, IF(M7="CD",5, IF(M7="DD",4,IF(M7="F",0))))))))</f>
        <v>5</v>
      </c>
      <c r="O7" s="43"/>
      <c r="P7" s="43"/>
      <c r="Q7" s="43"/>
      <c r="R7" s="43"/>
      <c r="S7" s="43"/>
      <c r="T7" s="43"/>
      <c r="U7" s="45">
        <v>32</v>
      </c>
      <c r="V7" s="45">
        <f>(D7*6+F7*6+H7*6+J7*4+L7*4+N7*6)</f>
        <v>188</v>
      </c>
      <c r="W7" s="46">
        <f>V7/U7</f>
        <v>5.875</v>
      </c>
      <c r="X7" s="40">
        <v>28</v>
      </c>
      <c r="Y7" s="40">
        <v>170</v>
      </c>
      <c r="Z7" s="47">
        <f>(V7+Y7)/(U7+X7)</f>
        <v>5.9666666666666668</v>
      </c>
      <c r="AA7" s="41" t="str">
        <f>IF(Z7&lt;6,"***", IF(Z7&gt;=6,"-"))</f>
        <v>***</v>
      </c>
    </row>
    <row r="8" spans="1:28" ht="45.75" customHeight="1" x14ac:dyDescent="0.2">
      <c r="A8" s="34">
        <v>2</v>
      </c>
      <c r="B8" s="43" t="s">
        <v>58</v>
      </c>
      <c r="C8" s="43" t="s">
        <v>78</v>
      </c>
      <c r="D8" s="44">
        <f t="shared" si="0"/>
        <v>7</v>
      </c>
      <c r="E8" s="43" t="s">
        <v>77</v>
      </c>
      <c r="F8" s="44">
        <f t="shared" si="1"/>
        <v>6</v>
      </c>
      <c r="G8" s="43" t="s">
        <v>77</v>
      </c>
      <c r="H8" s="45">
        <f t="shared" si="2"/>
        <v>6</v>
      </c>
      <c r="I8" s="43" t="s">
        <v>75</v>
      </c>
      <c r="J8" s="45">
        <f t="shared" si="3"/>
        <v>8</v>
      </c>
      <c r="K8" s="45" t="s">
        <v>76</v>
      </c>
      <c r="L8" s="45">
        <f t="shared" si="3"/>
        <v>9</v>
      </c>
      <c r="M8" s="43" t="s">
        <v>78</v>
      </c>
      <c r="N8" s="45">
        <f t="shared" si="4"/>
        <v>7</v>
      </c>
      <c r="O8" s="43"/>
      <c r="P8" s="43"/>
      <c r="Q8" s="43"/>
      <c r="R8" s="43"/>
      <c r="S8" s="43"/>
      <c r="T8" s="43"/>
      <c r="U8" s="45">
        <v>32</v>
      </c>
      <c r="V8" s="45">
        <f t="shared" ref="V8:V13" si="5">(D8*6+F8*6+H8*6+J8*4+L8*4+N8*6)</f>
        <v>224</v>
      </c>
      <c r="W8" s="46">
        <f t="shared" ref="W8:W13" si="6">V8/U8</f>
        <v>7</v>
      </c>
      <c r="X8" s="43">
        <v>28</v>
      </c>
      <c r="Y8" s="40">
        <v>198</v>
      </c>
      <c r="Z8" s="47">
        <f t="shared" ref="Z8:Z13" si="7">(V8+Y8)/(U8+X8)</f>
        <v>7.0333333333333332</v>
      </c>
      <c r="AA8" s="41" t="str">
        <f t="shared" ref="AA8:AA13" si="8">IF(Z8&lt;6,"***", IF(Z8&gt;=6,"-"))</f>
        <v>-</v>
      </c>
    </row>
    <row r="9" spans="1:28" ht="47.25" customHeight="1" x14ac:dyDescent="0.2">
      <c r="A9" s="34">
        <v>3</v>
      </c>
      <c r="B9" s="43" t="s">
        <v>59</v>
      </c>
      <c r="C9" s="43" t="s">
        <v>78</v>
      </c>
      <c r="D9" s="44">
        <f t="shared" si="0"/>
        <v>7</v>
      </c>
      <c r="E9" s="43" t="s">
        <v>78</v>
      </c>
      <c r="F9" s="44">
        <f t="shared" si="1"/>
        <v>7</v>
      </c>
      <c r="G9" s="43" t="s">
        <v>77</v>
      </c>
      <c r="H9" s="45">
        <f t="shared" si="2"/>
        <v>6</v>
      </c>
      <c r="I9" s="43" t="s">
        <v>76</v>
      </c>
      <c r="J9" s="45">
        <f t="shared" si="3"/>
        <v>9</v>
      </c>
      <c r="K9" s="45" t="s">
        <v>74</v>
      </c>
      <c r="L9" s="45">
        <f t="shared" si="3"/>
        <v>10</v>
      </c>
      <c r="M9" s="43" t="s">
        <v>75</v>
      </c>
      <c r="N9" s="45">
        <f t="shared" si="4"/>
        <v>8</v>
      </c>
      <c r="O9" s="43"/>
      <c r="P9" s="43"/>
      <c r="Q9" s="43"/>
      <c r="R9" s="43"/>
      <c r="S9" s="43"/>
      <c r="T9" s="43"/>
      <c r="U9" s="45">
        <v>32</v>
      </c>
      <c r="V9" s="45">
        <f t="shared" si="5"/>
        <v>244</v>
      </c>
      <c r="W9" s="46">
        <f t="shared" si="6"/>
        <v>7.625</v>
      </c>
      <c r="X9" s="43">
        <v>28</v>
      </c>
      <c r="Y9" s="40">
        <v>204</v>
      </c>
      <c r="Z9" s="47">
        <f t="shared" si="7"/>
        <v>7.4666666666666668</v>
      </c>
      <c r="AA9" s="41" t="str">
        <f t="shared" si="8"/>
        <v>-</v>
      </c>
    </row>
    <row r="10" spans="1:28" ht="45.75" customHeight="1" x14ac:dyDescent="0.2">
      <c r="A10" s="34">
        <v>4</v>
      </c>
      <c r="B10" s="43" t="s">
        <v>60</v>
      </c>
      <c r="C10" s="43" t="s">
        <v>78</v>
      </c>
      <c r="D10" s="44">
        <f t="shared" si="0"/>
        <v>7</v>
      </c>
      <c r="E10" s="43" t="s">
        <v>78</v>
      </c>
      <c r="F10" s="44">
        <f t="shared" si="1"/>
        <v>7</v>
      </c>
      <c r="G10" s="43" t="s">
        <v>77</v>
      </c>
      <c r="H10" s="45">
        <f t="shared" si="2"/>
        <v>6</v>
      </c>
      <c r="I10" s="43" t="s">
        <v>76</v>
      </c>
      <c r="J10" s="45">
        <f t="shared" si="3"/>
        <v>9</v>
      </c>
      <c r="K10" s="45" t="s">
        <v>74</v>
      </c>
      <c r="L10" s="45">
        <f t="shared" si="3"/>
        <v>10</v>
      </c>
      <c r="M10" s="43" t="s">
        <v>76</v>
      </c>
      <c r="N10" s="45">
        <f t="shared" si="4"/>
        <v>9</v>
      </c>
      <c r="O10" s="43"/>
      <c r="P10" s="43"/>
      <c r="Q10" s="43"/>
      <c r="R10" s="43"/>
      <c r="S10" s="43"/>
      <c r="T10" s="43"/>
      <c r="U10" s="45">
        <v>32</v>
      </c>
      <c r="V10" s="45">
        <f t="shared" si="5"/>
        <v>250</v>
      </c>
      <c r="W10" s="46">
        <f t="shared" si="6"/>
        <v>7.8125</v>
      </c>
      <c r="X10" s="43">
        <v>28</v>
      </c>
      <c r="Y10" s="40">
        <v>210</v>
      </c>
      <c r="Z10" s="47">
        <f t="shared" si="7"/>
        <v>7.666666666666667</v>
      </c>
      <c r="AA10" s="41" t="str">
        <f t="shared" si="8"/>
        <v>-</v>
      </c>
    </row>
    <row r="11" spans="1:28" s="19" customFormat="1" ht="48" customHeight="1" x14ac:dyDescent="0.2">
      <c r="A11" s="34">
        <v>5</v>
      </c>
      <c r="B11" s="43" t="s">
        <v>61</v>
      </c>
      <c r="C11" s="48" t="s">
        <v>75</v>
      </c>
      <c r="D11" s="45">
        <f t="shared" si="0"/>
        <v>8</v>
      </c>
      <c r="E11" s="48" t="s">
        <v>75</v>
      </c>
      <c r="F11" s="45">
        <f t="shared" si="1"/>
        <v>8</v>
      </c>
      <c r="G11" s="48" t="s">
        <v>78</v>
      </c>
      <c r="H11" s="45">
        <f t="shared" si="2"/>
        <v>7</v>
      </c>
      <c r="I11" s="48" t="s">
        <v>76</v>
      </c>
      <c r="J11" s="45">
        <f t="shared" si="3"/>
        <v>9</v>
      </c>
      <c r="K11" s="45" t="s">
        <v>74</v>
      </c>
      <c r="L11" s="45">
        <f t="shared" si="3"/>
        <v>10</v>
      </c>
      <c r="M11" s="48" t="s">
        <v>75</v>
      </c>
      <c r="N11" s="45">
        <f t="shared" si="4"/>
        <v>8</v>
      </c>
      <c r="O11" s="48"/>
      <c r="P11" s="48"/>
      <c r="Q11" s="48"/>
      <c r="R11" s="48"/>
      <c r="S11" s="48"/>
      <c r="T11" s="48"/>
      <c r="U11" s="45">
        <v>32</v>
      </c>
      <c r="V11" s="45">
        <f t="shared" si="5"/>
        <v>262</v>
      </c>
      <c r="W11" s="46">
        <f t="shared" si="6"/>
        <v>8.1875</v>
      </c>
      <c r="X11" s="48">
        <v>28</v>
      </c>
      <c r="Y11" s="40">
        <v>236</v>
      </c>
      <c r="Z11" s="47">
        <f t="shared" si="7"/>
        <v>8.3000000000000007</v>
      </c>
      <c r="AA11" s="41" t="str">
        <f t="shared" si="8"/>
        <v>-</v>
      </c>
    </row>
    <row r="12" spans="1:28" ht="49.5" customHeight="1" x14ac:dyDescent="0.2">
      <c r="A12" s="49">
        <v>6</v>
      </c>
      <c r="B12" s="50" t="s">
        <v>62</v>
      </c>
      <c r="C12" s="38" t="s">
        <v>81</v>
      </c>
      <c r="D12" s="51">
        <f t="shared" si="0"/>
        <v>0</v>
      </c>
      <c r="E12" s="38" t="s">
        <v>80</v>
      </c>
      <c r="F12" s="51" t="b">
        <f t="shared" si="1"/>
        <v>0</v>
      </c>
      <c r="G12" s="38" t="s">
        <v>81</v>
      </c>
      <c r="H12" s="51">
        <f t="shared" si="2"/>
        <v>0</v>
      </c>
      <c r="I12" s="38" t="s">
        <v>80</v>
      </c>
      <c r="J12" s="51" t="b">
        <f t="shared" si="3"/>
        <v>0</v>
      </c>
      <c r="K12" s="38" t="s">
        <v>80</v>
      </c>
      <c r="L12" s="51" t="b">
        <f t="shared" si="3"/>
        <v>0</v>
      </c>
      <c r="M12" s="38" t="s">
        <v>80</v>
      </c>
      <c r="N12" s="51" t="b">
        <f t="shared" si="4"/>
        <v>0</v>
      </c>
      <c r="O12" s="50"/>
      <c r="P12" s="50"/>
      <c r="Q12" s="50"/>
      <c r="R12" s="50"/>
      <c r="S12" s="50"/>
      <c r="T12" s="50"/>
      <c r="U12" s="51">
        <v>32</v>
      </c>
      <c r="V12" s="51">
        <f t="shared" si="5"/>
        <v>0</v>
      </c>
      <c r="W12" s="52">
        <f t="shared" si="6"/>
        <v>0</v>
      </c>
      <c r="X12" s="50">
        <v>28</v>
      </c>
      <c r="Y12" s="53">
        <v>262</v>
      </c>
      <c r="Z12" s="37">
        <f t="shared" si="7"/>
        <v>4.3666666666666663</v>
      </c>
      <c r="AA12" s="54" t="str">
        <f t="shared" si="8"/>
        <v>***</v>
      </c>
    </row>
    <row r="13" spans="1:28" ht="52.5" customHeight="1" x14ac:dyDescent="0.2">
      <c r="A13" s="34">
        <v>7</v>
      </c>
      <c r="B13" s="43" t="s">
        <v>63</v>
      </c>
      <c r="C13" s="48" t="s">
        <v>78</v>
      </c>
      <c r="D13" s="45">
        <f t="shared" si="0"/>
        <v>7</v>
      </c>
      <c r="E13" s="48" t="s">
        <v>77</v>
      </c>
      <c r="F13" s="45">
        <f t="shared" si="1"/>
        <v>6</v>
      </c>
      <c r="G13" s="48" t="s">
        <v>79</v>
      </c>
      <c r="H13" s="45">
        <f t="shared" si="2"/>
        <v>5</v>
      </c>
      <c r="I13" s="48" t="s">
        <v>75</v>
      </c>
      <c r="J13" s="45">
        <f t="shared" si="3"/>
        <v>8</v>
      </c>
      <c r="K13" s="45" t="s">
        <v>76</v>
      </c>
      <c r="L13" s="45">
        <f t="shared" si="3"/>
        <v>9</v>
      </c>
      <c r="M13" s="48" t="s">
        <v>78</v>
      </c>
      <c r="N13" s="45">
        <f t="shared" si="4"/>
        <v>7</v>
      </c>
      <c r="O13" s="48"/>
      <c r="P13" s="48"/>
      <c r="Q13" s="48"/>
      <c r="R13" s="48"/>
      <c r="S13" s="48"/>
      <c r="T13" s="48"/>
      <c r="U13" s="45">
        <v>32</v>
      </c>
      <c r="V13" s="45">
        <f t="shared" si="5"/>
        <v>218</v>
      </c>
      <c r="W13" s="46">
        <f t="shared" si="6"/>
        <v>6.8125</v>
      </c>
      <c r="X13" s="43">
        <v>28</v>
      </c>
      <c r="Y13" s="40">
        <v>182</v>
      </c>
      <c r="Z13" s="47">
        <f t="shared" si="7"/>
        <v>6.666666666666667</v>
      </c>
      <c r="AA13" s="41" t="str">
        <f t="shared" si="8"/>
        <v>-</v>
      </c>
    </row>
    <row r="14" spans="1:28" x14ac:dyDescent="0.2">
      <c r="A14" s="1"/>
      <c r="B14" s="1"/>
      <c r="C14" s="1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"/>
      <c r="V14" s="1"/>
      <c r="W14" s="1"/>
      <c r="X14" s="1"/>
    </row>
    <row r="15" spans="1:28" x14ac:dyDescent="0.2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2"/>
      <c r="Q15" s="1"/>
      <c r="R15" s="1"/>
      <c r="S15" s="1"/>
      <c r="T15" s="1"/>
      <c r="U15" s="1"/>
      <c r="V15" s="1"/>
      <c r="W15" s="1"/>
      <c r="X15" s="1"/>
    </row>
    <row r="17" spans="1:29" ht="59.25" customHeight="1" x14ac:dyDescent="0.25">
      <c r="A17" s="27"/>
      <c r="B17" s="79" t="s">
        <v>10</v>
      </c>
      <c r="C17" s="79"/>
      <c r="D17" s="28"/>
      <c r="E17" s="86" t="s">
        <v>11</v>
      </c>
      <c r="F17" s="75"/>
      <c r="G17" s="75"/>
      <c r="H17" s="75"/>
      <c r="I17" s="85" t="s">
        <v>15</v>
      </c>
      <c r="J17" s="85"/>
      <c r="K17" s="85"/>
      <c r="L17" s="85"/>
      <c r="M17" s="76" t="s">
        <v>44</v>
      </c>
      <c r="N17" s="76"/>
      <c r="O17" s="27"/>
      <c r="P17" s="62"/>
      <c r="Q17" s="62"/>
      <c r="R17" s="62"/>
      <c r="S17" s="62"/>
      <c r="T17" s="62"/>
      <c r="U17" s="62"/>
      <c r="V17" s="29"/>
      <c r="W17" s="29"/>
      <c r="X17" s="27"/>
      <c r="Y17" s="74" t="s">
        <v>83</v>
      </c>
      <c r="Z17" s="74"/>
      <c r="AA17" s="75"/>
      <c r="AB17" s="5"/>
      <c r="AC17" s="5"/>
    </row>
    <row r="18" spans="1:29" ht="18" x14ac:dyDescent="0.25">
      <c r="B18" s="61"/>
      <c r="C18" s="61"/>
      <c r="D18" s="28"/>
      <c r="E18" s="28"/>
      <c r="F18" s="28"/>
      <c r="G18" s="61"/>
      <c r="H18" s="61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62"/>
      <c r="T18" s="62"/>
      <c r="U18" s="62"/>
      <c r="V18" s="62"/>
      <c r="W18" s="62"/>
      <c r="X18" s="62"/>
      <c r="Y18" s="62" t="s">
        <v>12</v>
      </c>
      <c r="Z18" s="27"/>
      <c r="AA18" s="27"/>
    </row>
    <row r="19" spans="1:29" ht="15.75" x14ac:dyDescent="0.25">
      <c r="B19" s="87"/>
      <c r="C19" s="78"/>
      <c r="D19" s="78"/>
      <c r="E19" s="78"/>
      <c r="F19" s="78"/>
      <c r="G19" s="7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  <c r="T19" s="9"/>
      <c r="U19" s="9"/>
      <c r="V19" s="9"/>
      <c r="W19" s="9" t="s">
        <v>12</v>
      </c>
      <c r="X19" s="5"/>
      <c r="Y19" s="7"/>
    </row>
    <row r="20" spans="1:29" ht="48.75" customHeight="1" x14ac:dyDescent="0.25">
      <c r="B20" s="79"/>
      <c r="C20" s="80"/>
      <c r="D20" s="80"/>
      <c r="E20" s="80"/>
      <c r="F20" s="80"/>
      <c r="G20" s="80"/>
      <c r="H20" s="63"/>
      <c r="I20" s="77"/>
      <c r="J20" s="78"/>
      <c r="K20" s="78"/>
      <c r="N20" s="8"/>
      <c r="O20" s="8"/>
      <c r="P20" s="8"/>
      <c r="Q20" s="8"/>
      <c r="R20" s="8"/>
      <c r="S20" s="9"/>
      <c r="T20" s="9"/>
      <c r="U20" s="9"/>
      <c r="V20" s="9"/>
      <c r="W20" s="9"/>
      <c r="X20" s="5"/>
      <c r="Y20" s="7"/>
    </row>
    <row r="21" spans="1:29" ht="15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6" spans="1:29" x14ac:dyDescent="0.2">
      <c r="U26" s="25" t="s">
        <v>12</v>
      </c>
    </row>
    <row r="27" spans="1:29" x14ac:dyDescent="0.2">
      <c r="U27" t="s">
        <v>12</v>
      </c>
    </row>
    <row r="29" spans="1:29" x14ac:dyDescent="0.2">
      <c r="H29" t="s">
        <v>12</v>
      </c>
    </row>
  </sheetData>
  <mergeCells count="33">
    <mergeCell ref="I20:K20"/>
    <mergeCell ref="B20:G20"/>
    <mergeCell ref="U4:U6"/>
    <mergeCell ref="M4:N4"/>
    <mergeCell ref="O4:T5"/>
    <mergeCell ref="B17:C17"/>
    <mergeCell ref="M5:N5"/>
    <mergeCell ref="I17:L17"/>
    <mergeCell ref="I4:J4"/>
    <mergeCell ref="E17:H17"/>
    <mergeCell ref="B19:G19"/>
    <mergeCell ref="Y17:AA17"/>
    <mergeCell ref="B4:B6"/>
    <mergeCell ref="C4:D4"/>
    <mergeCell ref="E4:F4"/>
    <mergeCell ref="G4:H4"/>
    <mergeCell ref="M17:N17"/>
    <mergeCell ref="A2:AA2"/>
    <mergeCell ref="A1:AA1"/>
    <mergeCell ref="A3:AA3"/>
    <mergeCell ref="X4:Y4"/>
    <mergeCell ref="AA4:AA6"/>
    <mergeCell ref="X5:X6"/>
    <mergeCell ref="Y5:Y6"/>
    <mergeCell ref="K4:L4"/>
    <mergeCell ref="K5:L5"/>
    <mergeCell ref="V4:V6"/>
    <mergeCell ref="W4:W6"/>
    <mergeCell ref="C5:D5"/>
    <mergeCell ref="E5:F5"/>
    <mergeCell ref="G5:H5"/>
    <mergeCell ref="I5:J5"/>
    <mergeCell ref="A4:A6"/>
  </mergeCells>
  <printOptions horizontalCentered="1"/>
  <pageMargins left="0.51181102362204722" right="0.43307086614173229" top="0.55118110236220474" bottom="0.55118110236220474" header="0.31496062992125984" footer="0.51181102362204722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tabSelected="1" view="pageBreakPreview" topLeftCell="A4" zoomScale="57" zoomScaleNormal="75" zoomScaleSheetLayoutView="57" workbookViewId="0">
      <selection activeCell="U18" sqref="U18"/>
    </sheetView>
  </sheetViews>
  <sheetFormatPr defaultRowHeight="12.75" x14ac:dyDescent="0.2"/>
  <cols>
    <col min="1" max="1" width="9.85546875" customWidth="1"/>
    <col min="2" max="2" width="25.28515625" customWidth="1"/>
    <col min="3" max="3" width="15.7109375" customWidth="1"/>
    <col min="4" max="4" width="15.42578125" customWidth="1"/>
    <col min="5" max="5" width="15" customWidth="1"/>
    <col min="6" max="6" width="16" customWidth="1"/>
    <col min="7" max="7" width="13.28515625" customWidth="1"/>
    <col min="8" max="8" width="14.85546875" customWidth="1"/>
    <col min="9" max="9" width="15" customWidth="1"/>
    <col min="10" max="10" width="15.85546875" customWidth="1"/>
    <col min="11" max="11" width="14" customWidth="1"/>
    <col min="12" max="12" width="14.5703125" customWidth="1"/>
    <col min="13" max="13" width="13" customWidth="1"/>
    <col min="14" max="14" width="12.5703125" customWidth="1"/>
    <col min="15" max="15" width="12.42578125" customWidth="1"/>
    <col min="16" max="16" width="14.42578125" customWidth="1"/>
    <col min="17" max="17" width="13.85546875" customWidth="1"/>
    <col min="18" max="19" width="13" customWidth="1"/>
    <col min="20" max="20" width="18.85546875" customWidth="1"/>
    <col min="21" max="21" width="13.7109375" customWidth="1"/>
  </cols>
  <sheetData>
    <row r="1" spans="1:22" ht="36" customHeight="1" x14ac:dyDescent="0.2">
      <c r="A1" s="101" t="s">
        <v>13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2" ht="36.75" customHeight="1" x14ac:dyDescent="0.2">
      <c r="A2" s="36"/>
      <c r="B2" s="103" t="s">
        <v>64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22"/>
      <c r="V2" s="22"/>
    </row>
    <row r="3" spans="1:22" ht="36.75" customHeight="1" x14ac:dyDescent="0.2">
      <c r="A3" s="69" t="s">
        <v>16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2" ht="26.25" customHeight="1" x14ac:dyDescent="0.2">
      <c r="A4" s="94" t="s">
        <v>0</v>
      </c>
      <c r="B4" s="92" t="s">
        <v>43</v>
      </c>
      <c r="C4" s="98" t="s">
        <v>34</v>
      </c>
      <c r="D4" s="99"/>
      <c r="E4" s="98" t="s">
        <v>35</v>
      </c>
      <c r="F4" s="99"/>
      <c r="G4" s="98" t="s">
        <v>36</v>
      </c>
      <c r="H4" s="99"/>
      <c r="I4" s="98" t="s">
        <v>72</v>
      </c>
      <c r="J4" s="99"/>
      <c r="K4" s="98" t="s">
        <v>37</v>
      </c>
      <c r="L4" s="99"/>
      <c r="M4" s="98" t="s">
        <v>38</v>
      </c>
      <c r="N4" s="99"/>
      <c r="O4" s="100" t="s">
        <v>14</v>
      </c>
      <c r="P4" s="100" t="s">
        <v>21</v>
      </c>
      <c r="Q4" s="106" t="s">
        <v>51</v>
      </c>
      <c r="R4" s="104" t="s">
        <v>49</v>
      </c>
      <c r="S4" s="105"/>
      <c r="T4" s="35" t="s">
        <v>50</v>
      </c>
      <c r="U4" s="89" t="s">
        <v>20</v>
      </c>
    </row>
    <row r="5" spans="1:22" ht="81" customHeight="1" x14ac:dyDescent="0.2">
      <c r="A5" s="95"/>
      <c r="B5" s="97"/>
      <c r="C5" s="98" t="s">
        <v>45</v>
      </c>
      <c r="D5" s="99"/>
      <c r="E5" s="98" t="s">
        <v>39</v>
      </c>
      <c r="F5" s="99"/>
      <c r="G5" s="98" t="s">
        <v>40</v>
      </c>
      <c r="H5" s="99"/>
      <c r="I5" s="98" t="s">
        <v>73</v>
      </c>
      <c r="J5" s="99"/>
      <c r="K5" s="98" t="s">
        <v>41</v>
      </c>
      <c r="L5" s="99"/>
      <c r="M5" s="98" t="s">
        <v>32</v>
      </c>
      <c r="N5" s="99"/>
      <c r="O5" s="95"/>
      <c r="P5" s="95"/>
      <c r="Q5" s="107"/>
      <c r="R5" s="92" t="s">
        <v>14</v>
      </c>
      <c r="S5" s="92" t="s">
        <v>21</v>
      </c>
      <c r="T5" s="23" t="s">
        <v>3</v>
      </c>
      <c r="U5" s="90"/>
    </row>
    <row r="6" spans="1:22" ht="27" customHeight="1" x14ac:dyDescent="0.2">
      <c r="A6" s="96"/>
      <c r="B6" s="93"/>
      <c r="C6" s="4" t="s">
        <v>4</v>
      </c>
      <c r="D6" s="4">
        <v>6</v>
      </c>
      <c r="E6" s="4" t="s">
        <v>4</v>
      </c>
      <c r="F6" s="4">
        <v>6</v>
      </c>
      <c r="G6" s="4" t="s">
        <v>4</v>
      </c>
      <c r="H6" s="4">
        <v>6</v>
      </c>
      <c r="I6" s="4" t="s">
        <v>4</v>
      </c>
      <c r="J6" s="4">
        <v>6</v>
      </c>
      <c r="K6" s="4" t="s">
        <v>4</v>
      </c>
      <c r="L6" s="4">
        <v>4</v>
      </c>
      <c r="M6" s="18" t="s">
        <v>4</v>
      </c>
      <c r="N6" s="18">
        <v>2</v>
      </c>
      <c r="O6" s="96"/>
      <c r="P6" s="96"/>
      <c r="Q6" s="108"/>
      <c r="R6" s="93"/>
      <c r="S6" s="93"/>
      <c r="T6" s="24" t="s">
        <v>42</v>
      </c>
      <c r="U6" s="91"/>
    </row>
    <row r="7" spans="1:22" ht="43.5" customHeight="1" x14ac:dyDescent="0.2">
      <c r="A7" s="42">
        <v>1</v>
      </c>
      <c r="B7" s="55" t="s">
        <v>65</v>
      </c>
      <c r="C7" s="55" t="s">
        <v>75</v>
      </c>
      <c r="D7" s="56">
        <f t="shared" ref="D7:D12" si="0">IF(C7="AA",10, IF(C7="AB",9, IF(C7="BB",8, IF(C7="BC",7,IF(C7="CC",6, IF(C7="CD",5, IF(C7="DD",4,IF(C7="F",0))))))))</f>
        <v>8</v>
      </c>
      <c r="E7" s="55" t="s">
        <v>78</v>
      </c>
      <c r="F7" s="56">
        <f t="shared" ref="F7:F12" si="1">IF(E7="AA",10, IF(E7="AB",9, IF(E7="BB",8, IF(E7="BC",7,IF(E7="CC",6, IF(E7="CD",5, IF(E7="DD",4,IF(E7="F",0))))))))</f>
        <v>7</v>
      </c>
      <c r="G7" s="55" t="s">
        <v>75</v>
      </c>
      <c r="H7" s="57">
        <f t="shared" ref="H7:H12" si="2">IF(G7="AA",10, IF(G7="AB",9, IF(G7="BB",8, IF(G7="BC",7,IF(G7="CC",6, IF(G7="CD",5, IF(G7="DD",4,IF(G7="F",0))))))))</f>
        <v>8</v>
      </c>
      <c r="I7" s="55" t="s">
        <v>76</v>
      </c>
      <c r="J7" s="57">
        <f t="shared" ref="J7:J12" si="3">IF(I7="AA",10, IF(I7="AB",9, IF(I7="BB",8, IF(I7="BC",7,IF(I7="CC",6, IF(I7="CD",5, IF(I7="DD",4,IF(I7="F",0))))))))</f>
        <v>9</v>
      </c>
      <c r="K7" s="55" t="s">
        <v>74</v>
      </c>
      <c r="L7" s="57">
        <f t="shared" ref="L7:L12" si="4">IF(K7="AA",10, IF(K7="AB",9, IF(K7="BB",8, IF(K7="BC",7,IF(K7="CC",6, IF(K7="CD",5, IF(K7="DD",4,IF(K7="F",0))))))))</f>
        <v>10</v>
      </c>
      <c r="M7" s="55" t="s">
        <v>76</v>
      </c>
      <c r="N7" s="57">
        <f t="shared" ref="N7:N12" si="5">IF(M7="AA",10, IF(M7="AB",9, IF(M7="BB",8, IF(M7="BC",7,IF(M7="CC",6, IF(M7="CD",5, IF(M7="DD",4,IF(M7="F",0))))))))</f>
        <v>9</v>
      </c>
      <c r="O7" s="57">
        <v>30</v>
      </c>
      <c r="P7" s="57">
        <f>(D7*6+F7*6+H7*6+J7*6+L7*4+N7*2)</f>
        <v>250</v>
      </c>
      <c r="Q7" s="58">
        <f t="shared" ref="Q7:Q12" si="6">P7/O7</f>
        <v>8.3333333333333339</v>
      </c>
      <c r="R7" s="55">
        <v>30</v>
      </c>
      <c r="S7" s="57">
        <v>262</v>
      </c>
      <c r="T7" s="59">
        <f t="shared" ref="T7:T12" si="7">(P7+S7)/(O7+R7)</f>
        <v>8.5333333333333332</v>
      </c>
      <c r="U7" s="60" t="str">
        <f>IF(T7&lt;6,"***", IF(T7&gt;=6,"-"))</f>
        <v>-</v>
      </c>
    </row>
    <row r="8" spans="1:22" ht="43.5" customHeight="1" x14ac:dyDescent="0.2">
      <c r="A8" s="42">
        <v>2</v>
      </c>
      <c r="B8" s="55" t="s">
        <v>66</v>
      </c>
      <c r="C8" s="55" t="s">
        <v>75</v>
      </c>
      <c r="D8" s="56">
        <f t="shared" si="0"/>
        <v>8</v>
      </c>
      <c r="E8" s="55" t="s">
        <v>82</v>
      </c>
      <c r="F8" s="56">
        <f t="shared" si="1"/>
        <v>4</v>
      </c>
      <c r="G8" s="55" t="s">
        <v>77</v>
      </c>
      <c r="H8" s="57">
        <f t="shared" si="2"/>
        <v>6</v>
      </c>
      <c r="I8" s="55" t="s">
        <v>75</v>
      </c>
      <c r="J8" s="57">
        <f t="shared" si="3"/>
        <v>8</v>
      </c>
      <c r="K8" s="55" t="s">
        <v>75</v>
      </c>
      <c r="L8" s="57">
        <f t="shared" si="4"/>
        <v>8</v>
      </c>
      <c r="M8" s="55" t="s">
        <v>75</v>
      </c>
      <c r="N8" s="57">
        <f t="shared" si="5"/>
        <v>8</v>
      </c>
      <c r="O8" s="57">
        <v>30</v>
      </c>
      <c r="P8" s="57">
        <f t="shared" ref="P8:P13" si="8">(D8*6+F8*6+H8*6+J8*6+L8*4+N8*2)</f>
        <v>204</v>
      </c>
      <c r="Q8" s="58">
        <f t="shared" si="6"/>
        <v>6.8</v>
      </c>
      <c r="R8" s="55">
        <v>30</v>
      </c>
      <c r="S8" s="57">
        <v>238</v>
      </c>
      <c r="T8" s="59">
        <f t="shared" si="7"/>
        <v>7.3666666666666663</v>
      </c>
      <c r="U8" s="60" t="str">
        <f t="shared" ref="U8:U13" si="9">IF(T8&lt;6,"***", IF(T8&gt;=6,"-"))</f>
        <v>-</v>
      </c>
    </row>
    <row r="9" spans="1:22" ht="42" customHeight="1" x14ac:dyDescent="0.2">
      <c r="A9" s="42">
        <v>3</v>
      </c>
      <c r="B9" s="55" t="s">
        <v>67</v>
      </c>
      <c r="C9" s="55" t="s">
        <v>78</v>
      </c>
      <c r="D9" s="56">
        <f t="shared" si="0"/>
        <v>7</v>
      </c>
      <c r="E9" s="55" t="s">
        <v>79</v>
      </c>
      <c r="F9" s="56">
        <f t="shared" si="1"/>
        <v>5</v>
      </c>
      <c r="G9" s="55" t="s">
        <v>78</v>
      </c>
      <c r="H9" s="57">
        <f t="shared" si="2"/>
        <v>7</v>
      </c>
      <c r="I9" s="55" t="s">
        <v>75</v>
      </c>
      <c r="J9" s="57">
        <f t="shared" si="3"/>
        <v>8</v>
      </c>
      <c r="K9" s="55" t="s">
        <v>75</v>
      </c>
      <c r="L9" s="57">
        <f t="shared" si="4"/>
        <v>8</v>
      </c>
      <c r="M9" s="55" t="s">
        <v>76</v>
      </c>
      <c r="N9" s="57">
        <f t="shared" si="5"/>
        <v>9</v>
      </c>
      <c r="O9" s="57">
        <v>30</v>
      </c>
      <c r="P9" s="57">
        <f t="shared" si="8"/>
        <v>212</v>
      </c>
      <c r="Q9" s="58">
        <f t="shared" si="6"/>
        <v>7.0666666666666664</v>
      </c>
      <c r="R9" s="55">
        <v>30</v>
      </c>
      <c r="S9" s="57">
        <v>236</v>
      </c>
      <c r="T9" s="59">
        <f t="shared" si="7"/>
        <v>7.4666666666666668</v>
      </c>
      <c r="U9" s="60" t="str">
        <f t="shared" si="9"/>
        <v>-</v>
      </c>
    </row>
    <row r="10" spans="1:22" ht="42" customHeight="1" x14ac:dyDescent="0.2">
      <c r="A10" s="42">
        <v>4</v>
      </c>
      <c r="B10" s="55" t="s">
        <v>68</v>
      </c>
      <c r="C10" s="55" t="s">
        <v>75</v>
      </c>
      <c r="D10" s="56">
        <f t="shared" si="0"/>
        <v>8</v>
      </c>
      <c r="E10" s="55" t="s">
        <v>75</v>
      </c>
      <c r="F10" s="56">
        <f t="shared" si="1"/>
        <v>8</v>
      </c>
      <c r="G10" s="55" t="s">
        <v>75</v>
      </c>
      <c r="H10" s="57">
        <f t="shared" si="2"/>
        <v>8</v>
      </c>
      <c r="I10" s="55" t="s">
        <v>74</v>
      </c>
      <c r="J10" s="57">
        <f t="shared" si="3"/>
        <v>10</v>
      </c>
      <c r="K10" s="55" t="s">
        <v>76</v>
      </c>
      <c r="L10" s="57">
        <f t="shared" si="4"/>
        <v>9</v>
      </c>
      <c r="M10" s="55" t="s">
        <v>76</v>
      </c>
      <c r="N10" s="57">
        <f t="shared" si="5"/>
        <v>9</v>
      </c>
      <c r="O10" s="57">
        <v>30</v>
      </c>
      <c r="P10" s="57">
        <f t="shared" si="8"/>
        <v>258</v>
      </c>
      <c r="Q10" s="58">
        <f t="shared" si="6"/>
        <v>8.6</v>
      </c>
      <c r="R10" s="55">
        <v>30</v>
      </c>
      <c r="S10" s="57">
        <v>250</v>
      </c>
      <c r="T10" s="59">
        <f t="shared" si="7"/>
        <v>8.4666666666666668</v>
      </c>
      <c r="U10" s="60" t="str">
        <f t="shared" si="9"/>
        <v>-</v>
      </c>
    </row>
    <row r="11" spans="1:22" ht="42" customHeight="1" x14ac:dyDescent="0.2">
      <c r="A11" s="42">
        <v>5</v>
      </c>
      <c r="B11" s="55" t="s">
        <v>69</v>
      </c>
      <c r="C11" s="55" t="s">
        <v>76</v>
      </c>
      <c r="D11" s="56">
        <f t="shared" si="0"/>
        <v>9</v>
      </c>
      <c r="E11" s="55" t="s">
        <v>78</v>
      </c>
      <c r="F11" s="56">
        <f t="shared" si="1"/>
        <v>7</v>
      </c>
      <c r="G11" s="55" t="s">
        <v>76</v>
      </c>
      <c r="H11" s="57">
        <f t="shared" si="2"/>
        <v>9</v>
      </c>
      <c r="I11" s="55" t="s">
        <v>74</v>
      </c>
      <c r="J11" s="57">
        <f t="shared" si="3"/>
        <v>10</v>
      </c>
      <c r="K11" s="55" t="s">
        <v>75</v>
      </c>
      <c r="L11" s="57">
        <f t="shared" si="4"/>
        <v>8</v>
      </c>
      <c r="M11" s="55" t="s">
        <v>76</v>
      </c>
      <c r="N11" s="57">
        <f t="shared" si="5"/>
        <v>9</v>
      </c>
      <c r="O11" s="57">
        <v>30</v>
      </c>
      <c r="P11" s="57">
        <f t="shared" si="8"/>
        <v>260</v>
      </c>
      <c r="Q11" s="58">
        <f t="shared" si="6"/>
        <v>8.6666666666666661</v>
      </c>
      <c r="R11" s="55">
        <v>30</v>
      </c>
      <c r="S11" s="57">
        <v>266</v>
      </c>
      <c r="T11" s="59">
        <f t="shared" si="7"/>
        <v>8.7666666666666675</v>
      </c>
      <c r="U11" s="60" t="str">
        <f t="shared" si="9"/>
        <v>-</v>
      </c>
    </row>
    <row r="12" spans="1:22" ht="42" customHeight="1" x14ac:dyDescent="0.2">
      <c r="A12" s="42">
        <v>6</v>
      </c>
      <c r="B12" s="55" t="s">
        <v>70</v>
      </c>
      <c r="C12" s="55" t="s">
        <v>74</v>
      </c>
      <c r="D12" s="56">
        <f t="shared" si="0"/>
        <v>10</v>
      </c>
      <c r="E12" s="55" t="s">
        <v>78</v>
      </c>
      <c r="F12" s="56">
        <f t="shared" si="1"/>
        <v>7</v>
      </c>
      <c r="G12" s="55" t="s">
        <v>75</v>
      </c>
      <c r="H12" s="57">
        <f t="shared" si="2"/>
        <v>8</v>
      </c>
      <c r="I12" s="55" t="s">
        <v>74</v>
      </c>
      <c r="J12" s="57">
        <f t="shared" si="3"/>
        <v>10</v>
      </c>
      <c r="K12" s="55" t="s">
        <v>76</v>
      </c>
      <c r="L12" s="57">
        <f t="shared" si="4"/>
        <v>9</v>
      </c>
      <c r="M12" s="55" t="s">
        <v>74</v>
      </c>
      <c r="N12" s="57">
        <f t="shared" si="5"/>
        <v>10</v>
      </c>
      <c r="O12" s="57">
        <v>30</v>
      </c>
      <c r="P12" s="57">
        <f t="shared" si="8"/>
        <v>266</v>
      </c>
      <c r="Q12" s="58">
        <f t="shared" si="6"/>
        <v>8.8666666666666671</v>
      </c>
      <c r="R12" s="55">
        <v>30</v>
      </c>
      <c r="S12" s="57">
        <v>294</v>
      </c>
      <c r="T12" s="59">
        <f t="shared" si="7"/>
        <v>9.3333333333333339</v>
      </c>
      <c r="U12" s="60" t="str">
        <f t="shared" si="9"/>
        <v>-</v>
      </c>
    </row>
    <row r="13" spans="1:22" ht="42" customHeight="1" x14ac:dyDescent="0.2">
      <c r="A13" s="42">
        <v>7</v>
      </c>
      <c r="B13" s="55" t="s">
        <v>71</v>
      </c>
      <c r="C13" s="55" t="s">
        <v>75</v>
      </c>
      <c r="D13" s="56">
        <f t="shared" ref="D13" si="10">IF(C13="AA",10, IF(C13="AB",9, IF(C13="BB",8, IF(C13="BC",7,IF(C13="CC",6, IF(C13="CD",5, IF(C13="DD",4,IF(C13="F",0))))))))</f>
        <v>8</v>
      </c>
      <c r="E13" s="55" t="s">
        <v>77</v>
      </c>
      <c r="F13" s="56">
        <f t="shared" ref="F13" si="11">IF(E13="AA",10, IF(E13="AB",9, IF(E13="BB",8, IF(E13="BC",7,IF(E13="CC",6, IF(E13="CD",5, IF(E13="DD",4,IF(E13="F",0))))))))</f>
        <v>6</v>
      </c>
      <c r="G13" s="55" t="s">
        <v>75</v>
      </c>
      <c r="H13" s="57">
        <f t="shared" ref="H13" si="12">IF(G13="AA",10, IF(G13="AB",9, IF(G13="BB",8, IF(G13="BC",7,IF(G13="CC",6, IF(G13="CD",5, IF(G13="DD",4,IF(G13="F",0))))))))</f>
        <v>8</v>
      </c>
      <c r="I13" s="55" t="s">
        <v>76</v>
      </c>
      <c r="J13" s="57">
        <f t="shared" ref="J13" si="13">IF(I13="AA",10, IF(I13="AB",9, IF(I13="BB",8, IF(I13="BC",7,IF(I13="CC",6, IF(I13="CD",5, IF(I13="DD",4,IF(I13="F",0))))))))</f>
        <v>9</v>
      </c>
      <c r="K13" s="55" t="s">
        <v>75</v>
      </c>
      <c r="L13" s="57">
        <f t="shared" ref="L13" si="14">IF(K13="AA",10, IF(K13="AB",9, IF(K13="BB",8, IF(K13="BC",7,IF(K13="CC",6, IF(K13="CD",5, IF(K13="DD",4,IF(K13="F",0))))))))</f>
        <v>8</v>
      </c>
      <c r="M13" s="55" t="s">
        <v>76</v>
      </c>
      <c r="N13" s="57">
        <f t="shared" ref="N13" si="15">IF(M13="AA",10, IF(M13="AB",9, IF(M13="BB",8, IF(M13="BC",7,IF(M13="CC",6, IF(M13="CD",5, IF(M13="DD",4,IF(M13="F",0))))))))</f>
        <v>9</v>
      </c>
      <c r="O13" s="57">
        <v>30</v>
      </c>
      <c r="P13" s="57">
        <f t="shared" si="8"/>
        <v>236</v>
      </c>
      <c r="Q13" s="58">
        <f t="shared" ref="Q13" si="16">P13/O13</f>
        <v>7.8666666666666663</v>
      </c>
      <c r="R13" s="55">
        <v>30</v>
      </c>
      <c r="S13" s="57">
        <v>244</v>
      </c>
      <c r="T13" s="59">
        <f t="shared" ref="T13" si="17">(P13+S13)/(O13+R13)</f>
        <v>8</v>
      </c>
      <c r="U13" s="60" t="str">
        <f t="shared" si="9"/>
        <v>-</v>
      </c>
    </row>
    <row r="14" spans="1:22" ht="30" customHeight="1" x14ac:dyDescent="0.25">
      <c r="A14" s="13"/>
      <c r="B14" s="88"/>
      <c r="C14" s="88"/>
      <c r="D14" s="88"/>
      <c r="E14" s="88"/>
      <c r="F14" s="88"/>
      <c r="G14" s="88"/>
      <c r="H14" s="88"/>
      <c r="I14" s="88"/>
      <c r="J14" s="88"/>
      <c r="K14" s="16"/>
      <c r="L14" s="15"/>
      <c r="M14" s="15"/>
      <c r="N14" s="16"/>
      <c r="O14" s="16"/>
      <c r="P14" s="17"/>
      <c r="Q14" s="14"/>
    </row>
    <row r="15" spans="1:22" x14ac:dyDescent="0.2">
      <c r="A15" s="1"/>
      <c r="B15" s="111"/>
      <c r="C15" s="112"/>
      <c r="D15" s="112"/>
      <c r="E15" s="112"/>
      <c r="F15" s="112"/>
      <c r="G15" s="112"/>
      <c r="H15" s="112"/>
      <c r="I15" s="2"/>
      <c r="J15" s="2"/>
      <c r="K15" s="2"/>
      <c r="L15" s="1"/>
      <c r="M15" s="1"/>
      <c r="N15" s="1"/>
      <c r="O15" s="1"/>
      <c r="P15" s="1"/>
      <c r="Q15" s="1"/>
    </row>
    <row r="16" spans="1:22" x14ac:dyDescent="0.2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</row>
    <row r="18" spans="2:22" ht="28.5" customHeight="1" x14ac:dyDescent="0.3">
      <c r="B18" s="30" t="s">
        <v>46</v>
      </c>
      <c r="C18" s="31"/>
      <c r="D18" s="109" t="s">
        <v>53</v>
      </c>
      <c r="E18" s="109"/>
      <c r="F18" s="109"/>
      <c r="G18" s="109"/>
      <c r="H18" s="109" t="s">
        <v>47</v>
      </c>
      <c r="I18" s="109"/>
      <c r="J18" s="110"/>
      <c r="K18" s="110"/>
      <c r="L18" s="39"/>
      <c r="M18" s="32"/>
      <c r="N18" s="39" t="s">
        <v>52</v>
      </c>
      <c r="O18" s="32"/>
      <c r="P18" s="32"/>
      <c r="Q18" s="33"/>
      <c r="R18" s="64" t="s">
        <v>84</v>
      </c>
      <c r="S18" s="32"/>
      <c r="T18" s="32"/>
      <c r="U18" s="32"/>
      <c r="V18" s="5"/>
    </row>
    <row r="19" spans="2:22" ht="18" x14ac:dyDescent="0.25">
      <c r="B19" s="10"/>
      <c r="C19" s="8"/>
      <c r="D19" s="8"/>
      <c r="E19" s="8"/>
      <c r="F19" s="10"/>
      <c r="G19" s="10"/>
      <c r="H19" s="8"/>
      <c r="I19" s="8"/>
      <c r="J19" s="8"/>
      <c r="K19" s="8"/>
      <c r="L19" s="9"/>
      <c r="M19" s="9"/>
      <c r="N19" s="9"/>
      <c r="O19" s="9"/>
      <c r="P19" s="9"/>
      <c r="Q19" s="5"/>
      <c r="R19" s="6"/>
    </row>
    <row r="20" spans="2:22" ht="15.75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  <c r="M20" s="9" t="s">
        <v>12</v>
      </c>
      <c r="N20" s="9" t="s">
        <v>12</v>
      </c>
      <c r="O20" s="9"/>
      <c r="P20" s="9"/>
      <c r="Q20" s="5"/>
      <c r="R20" s="7"/>
    </row>
    <row r="21" spans="2:22" ht="21.75" customHeight="1" x14ac:dyDescent="0.2">
      <c r="B21" s="115"/>
      <c r="C21" s="116"/>
      <c r="D21" s="116"/>
      <c r="E21" s="116"/>
      <c r="F21" s="116"/>
      <c r="G21" s="78"/>
      <c r="H21" s="78"/>
      <c r="I21" s="78"/>
      <c r="J21" s="78"/>
      <c r="K21" s="78"/>
      <c r="L21" s="78"/>
      <c r="M21" s="78"/>
      <c r="N21" s="9"/>
      <c r="O21" s="9"/>
      <c r="P21" s="9"/>
      <c r="Q21" s="5"/>
      <c r="R21" s="7"/>
    </row>
    <row r="22" spans="2:22" ht="29.25" customHeight="1" x14ac:dyDescent="0.2">
      <c r="H22" s="113"/>
      <c r="I22" s="114"/>
      <c r="J22" s="114"/>
      <c r="K22" s="114"/>
    </row>
    <row r="28" spans="2:22" x14ac:dyDescent="0.2">
      <c r="N28" t="s">
        <v>12</v>
      </c>
    </row>
    <row r="30" spans="2:22" x14ac:dyDescent="0.2">
      <c r="G30" t="s">
        <v>12</v>
      </c>
    </row>
  </sheetData>
  <mergeCells count="30">
    <mergeCell ref="H18:K18"/>
    <mergeCell ref="B15:H15"/>
    <mergeCell ref="H22:K22"/>
    <mergeCell ref="D18:G18"/>
    <mergeCell ref="B21:M21"/>
    <mergeCell ref="A1:T1"/>
    <mergeCell ref="B2:T2"/>
    <mergeCell ref="A3:T3"/>
    <mergeCell ref="M4:N4"/>
    <mergeCell ref="M5:N5"/>
    <mergeCell ref="R4:S4"/>
    <mergeCell ref="Q4:Q6"/>
    <mergeCell ref="C5:D5"/>
    <mergeCell ref="E5:F5"/>
    <mergeCell ref="G4:H4"/>
    <mergeCell ref="I4:J4"/>
    <mergeCell ref="K4:L4"/>
    <mergeCell ref="B14:J14"/>
    <mergeCell ref="U4:U6"/>
    <mergeCell ref="R5:R6"/>
    <mergeCell ref="S5:S6"/>
    <mergeCell ref="A4:A6"/>
    <mergeCell ref="B4:B6"/>
    <mergeCell ref="C4:D4"/>
    <mergeCell ref="K5:L5"/>
    <mergeCell ref="I5:J5"/>
    <mergeCell ref="G5:H5"/>
    <mergeCell ref="E4:F4"/>
    <mergeCell ref="O4:O6"/>
    <mergeCell ref="P4:P6"/>
  </mergeCells>
  <printOptions horizontalCentered="1"/>
  <pageMargins left="0.39370078740157483" right="0.27559055118110237" top="0.39370078740157483" bottom="0.55118110236220474" header="0.31496062992125984" footer="0.51181102362204722"/>
  <pageSetup paperSize="5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 VLSID 2ND 2015</vt:lpstr>
      <vt:lpstr>CSPE 2ND 2015 </vt:lpstr>
      <vt:lpstr>'CSPE 2ND 2015 '!Print_Area</vt:lpstr>
      <vt:lpstr>'ME VLSID 2ND 2015'!Print_Area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user</cp:lastModifiedBy>
  <cp:lastPrinted>2017-06-03T06:43:59Z</cp:lastPrinted>
  <dcterms:created xsi:type="dcterms:W3CDTF">2001-12-31T20:47:51Z</dcterms:created>
  <dcterms:modified xsi:type="dcterms:W3CDTF">2017-06-06T09:08:22Z</dcterms:modified>
</cp:coreProperties>
</file>