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G 2nd Sem provisional result M.Tech,M,Sc &amp; MBA May 2017\"/>
    </mc:Choice>
  </mc:AlternateContent>
  <bookViews>
    <workbookView xWindow="120" yWindow="45" windowWidth="18975" windowHeight="11010" activeTab="2"/>
  </bookViews>
  <sheets>
    <sheet name="Math-2nd 2015 " sheetId="3" r:id="rId1"/>
    <sheet name="Chem -2nd 2015" sheetId="1" r:id="rId2"/>
    <sheet name="Phy-2nd 2015" sheetId="2" r:id="rId3"/>
  </sheets>
  <definedNames>
    <definedName name="_xlnm.Print_Area" localSheetId="1">'Chem -2nd 2015'!$A$1:$Q$24</definedName>
    <definedName name="_xlnm.Print_Area" localSheetId="0">'Math-2nd 2015 '!$A$1:$S$24</definedName>
    <definedName name="_xlnm.Print_Area" localSheetId="2">'Phy-2nd 2015'!$A$1:$S$24</definedName>
  </definedNames>
  <calcPr calcId="152511"/>
</workbook>
</file>

<file path=xl/calcChain.xml><?xml version="1.0" encoding="utf-8"?>
<calcChain xmlns="http://schemas.openxmlformats.org/spreadsheetml/2006/main">
  <c r="N8" i="3" l="1"/>
  <c r="N9" i="3"/>
  <c r="N10" i="3"/>
  <c r="N11" i="3"/>
  <c r="N12" i="3"/>
  <c r="N13" i="3"/>
  <c r="N14" i="3"/>
  <c r="N15" i="3"/>
  <c r="N16" i="3"/>
  <c r="N9" i="2"/>
  <c r="N10" i="2"/>
  <c r="N11" i="2"/>
  <c r="N12" i="2"/>
  <c r="N13" i="2"/>
  <c r="N14" i="2"/>
  <c r="N15" i="2"/>
  <c r="L8" i="1"/>
  <c r="L9" i="1"/>
  <c r="L10" i="1"/>
  <c r="L11" i="1"/>
  <c r="L12" i="1"/>
  <c r="L13" i="1"/>
  <c r="L14" i="1"/>
  <c r="L15" i="1"/>
  <c r="L16" i="1"/>
  <c r="H8" i="3" l="1"/>
  <c r="H9" i="3"/>
  <c r="H10" i="3"/>
  <c r="H11" i="3"/>
  <c r="H12" i="3"/>
  <c r="H13" i="3"/>
  <c r="H14" i="3"/>
  <c r="H15" i="3"/>
  <c r="H16" i="3"/>
  <c r="D8" i="3" l="1"/>
  <c r="F8" i="3"/>
  <c r="J8" i="3"/>
  <c r="L8" i="3"/>
  <c r="D9" i="3"/>
  <c r="F9" i="3"/>
  <c r="J9" i="3"/>
  <c r="L9" i="3"/>
  <c r="D10" i="3"/>
  <c r="F10" i="3"/>
  <c r="J10" i="3"/>
  <c r="L10" i="3"/>
  <c r="D11" i="3"/>
  <c r="F11" i="3"/>
  <c r="J11" i="3"/>
  <c r="L11" i="3"/>
  <c r="D12" i="3"/>
  <c r="F12" i="3"/>
  <c r="J12" i="3"/>
  <c r="L12" i="3"/>
  <c r="D13" i="3"/>
  <c r="F13" i="3"/>
  <c r="J13" i="3"/>
  <c r="L13" i="3"/>
  <c r="O10" i="3" l="1"/>
  <c r="O13" i="3"/>
  <c r="O9" i="3"/>
  <c r="O12" i="3"/>
  <c r="O11" i="3"/>
  <c r="O8" i="3"/>
  <c r="D9" i="2"/>
  <c r="F9" i="2"/>
  <c r="H9" i="2"/>
  <c r="J9" i="2"/>
  <c r="L9" i="2"/>
  <c r="D10" i="2"/>
  <c r="F10" i="2"/>
  <c r="H10" i="2"/>
  <c r="J10" i="2"/>
  <c r="L10" i="2"/>
  <c r="D11" i="2"/>
  <c r="F11" i="2"/>
  <c r="H11" i="2"/>
  <c r="J11" i="2"/>
  <c r="L11" i="2"/>
  <c r="D12" i="2"/>
  <c r="F12" i="2"/>
  <c r="H12" i="2"/>
  <c r="J12" i="2"/>
  <c r="L12" i="2"/>
  <c r="D13" i="2"/>
  <c r="F13" i="2"/>
  <c r="H13" i="2"/>
  <c r="J13" i="2"/>
  <c r="L13" i="2"/>
  <c r="D14" i="2"/>
  <c r="F14" i="2"/>
  <c r="H14" i="2"/>
  <c r="J14" i="2"/>
  <c r="L14" i="2"/>
  <c r="D7" i="3"/>
  <c r="F7" i="3"/>
  <c r="H7" i="3"/>
  <c r="J7" i="3"/>
  <c r="L7" i="3"/>
  <c r="D14" i="3"/>
  <c r="F14" i="3"/>
  <c r="J14" i="3"/>
  <c r="L14" i="3"/>
  <c r="D15" i="3"/>
  <c r="F15" i="3"/>
  <c r="J15" i="3"/>
  <c r="L15" i="3"/>
  <c r="D16" i="3"/>
  <c r="F16" i="3"/>
  <c r="J16" i="3"/>
  <c r="L16" i="3"/>
  <c r="R10" i="3" l="1"/>
  <c r="S10" i="3" s="1"/>
  <c r="O11" i="2"/>
  <c r="R14" i="2"/>
  <c r="S14" i="2" s="1"/>
  <c r="O9" i="2"/>
  <c r="R10" i="2"/>
  <c r="S10" i="2" s="1"/>
  <c r="R12" i="2"/>
  <c r="S12" i="2" s="1"/>
  <c r="R13" i="2"/>
  <c r="S13" i="2" s="1"/>
  <c r="O16" i="3"/>
  <c r="O14" i="3"/>
  <c r="R9" i="3"/>
  <c r="S9" i="3" s="1"/>
  <c r="O15" i="3"/>
  <c r="N7" i="3"/>
  <c r="O7" i="3" s="1"/>
  <c r="R13" i="3"/>
  <c r="S13" i="3" s="1"/>
  <c r="R12" i="3"/>
  <c r="S12" i="3" s="1"/>
  <c r="R11" i="3"/>
  <c r="S11" i="3" s="1"/>
  <c r="R8" i="3"/>
  <c r="S8" i="3" s="1"/>
  <c r="J15" i="1"/>
  <c r="J16" i="1"/>
  <c r="H15" i="1"/>
  <c r="H16" i="1"/>
  <c r="F15" i="1"/>
  <c r="F16" i="1"/>
  <c r="D15" i="1"/>
  <c r="D16" i="1"/>
  <c r="L15" i="2"/>
  <c r="J15" i="2"/>
  <c r="H15" i="2"/>
  <c r="F15" i="2"/>
  <c r="D15" i="2"/>
  <c r="L8" i="2"/>
  <c r="J8" i="2"/>
  <c r="H8" i="2"/>
  <c r="F8" i="2"/>
  <c r="D8" i="2"/>
  <c r="L7" i="2"/>
  <c r="J7" i="2"/>
  <c r="H7" i="2"/>
  <c r="F7" i="2"/>
  <c r="D7" i="2"/>
  <c r="J14" i="1"/>
  <c r="H14" i="1"/>
  <c r="F14" i="1"/>
  <c r="D14" i="1"/>
  <c r="J13" i="1"/>
  <c r="H13" i="1"/>
  <c r="F13" i="1"/>
  <c r="D13" i="1"/>
  <c r="J12" i="1"/>
  <c r="H12" i="1"/>
  <c r="F12" i="1"/>
  <c r="D12" i="1"/>
  <c r="J11" i="1"/>
  <c r="H11" i="1"/>
  <c r="F11" i="1"/>
  <c r="D11" i="1"/>
  <c r="J10" i="1"/>
  <c r="H10" i="1"/>
  <c r="F10" i="1"/>
  <c r="D10" i="1"/>
  <c r="J9" i="1"/>
  <c r="H9" i="1"/>
  <c r="F9" i="1"/>
  <c r="D9" i="1"/>
  <c r="J8" i="1"/>
  <c r="H8" i="1"/>
  <c r="F8" i="1"/>
  <c r="D8" i="1"/>
  <c r="J7" i="1"/>
  <c r="H7" i="1"/>
  <c r="F7" i="1"/>
  <c r="D7" i="1"/>
  <c r="R16" i="3" l="1"/>
  <c r="S16" i="3" s="1"/>
  <c r="R15" i="3"/>
  <c r="S15" i="3" s="1"/>
  <c r="P16" i="1"/>
  <c r="Q16" i="1" s="1"/>
  <c r="R15" i="2"/>
  <c r="S15" i="2" s="1"/>
  <c r="N8" i="2"/>
  <c r="P8" i="1"/>
  <c r="P10" i="1"/>
  <c r="P12" i="1"/>
  <c r="P14" i="1"/>
  <c r="P9" i="1"/>
  <c r="P11" i="1"/>
  <c r="P13" i="1"/>
  <c r="P15" i="1"/>
  <c r="Q15" i="1" s="1"/>
  <c r="O14" i="2"/>
  <c r="R7" i="3"/>
  <c r="S7" i="3" s="1"/>
  <c r="O13" i="2"/>
  <c r="R14" i="3"/>
  <c r="S14" i="3" s="1"/>
  <c r="O10" i="2"/>
  <c r="R9" i="2"/>
  <c r="S9" i="2" s="1"/>
  <c r="R11" i="2"/>
  <c r="S11" i="2" s="1"/>
  <c r="O12" i="2"/>
  <c r="N7" i="2"/>
  <c r="R7" i="2" s="1"/>
  <c r="S7" i="2" s="1"/>
  <c r="L7" i="1"/>
  <c r="M7" i="1" s="1"/>
  <c r="M16" i="1" l="1"/>
  <c r="O15" i="2"/>
  <c r="O7" i="2"/>
  <c r="R8" i="2"/>
  <c r="S8" i="2" s="1"/>
  <c r="O8" i="2"/>
  <c r="M15" i="1"/>
  <c r="P7" i="1"/>
  <c r="Q7" i="1" s="1"/>
  <c r="Q10" i="1"/>
  <c r="M10" i="1"/>
  <c r="Q12" i="1"/>
  <c r="M12" i="1"/>
  <c r="Q9" i="1"/>
  <c r="M9" i="1"/>
  <c r="Q13" i="1"/>
  <c r="M13" i="1"/>
  <c r="Q14" i="1"/>
  <c r="M14" i="1"/>
  <c r="Q11" i="1"/>
  <c r="M11" i="1"/>
  <c r="Q8" i="1"/>
  <c r="M8" i="1"/>
</calcChain>
</file>

<file path=xl/sharedStrings.xml><?xml version="1.0" encoding="utf-8"?>
<sst xmlns="http://schemas.openxmlformats.org/spreadsheetml/2006/main" count="278" uniqueCount="100">
  <si>
    <t xml:space="preserve">National Institute of Technology, Silchar </t>
  </si>
  <si>
    <t>SL. No.</t>
  </si>
  <si>
    <t>Registration no.</t>
  </si>
  <si>
    <t>TGP</t>
  </si>
  <si>
    <t>CPI</t>
  </si>
  <si>
    <t xml:space="preserve">Below </t>
  </si>
  <si>
    <t>Credit</t>
  </si>
  <si>
    <t>1st Tabulator</t>
  </si>
  <si>
    <t>2nd Tabulator</t>
  </si>
  <si>
    <t xml:space="preserve"> </t>
  </si>
  <si>
    <t xml:space="preserve">                                                                                                                                                        APPLIED PHYSICS</t>
  </si>
  <si>
    <t>TCP</t>
  </si>
  <si>
    <t xml:space="preserve">APPLIED CHEMISTRY </t>
  </si>
  <si>
    <t>Mathematics</t>
  </si>
  <si>
    <t>1ST</t>
  </si>
  <si>
    <t xml:space="preserve">2ND </t>
  </si>
  <si>
    <t>SPI/2nd</t>
  </si>
  <si>
    <t>Complex Analysis</t>
  </si>
  <si>
    <t>Functional Analysis</t>
  </si>
  <si>
    <t>Abstract Algebra &amp; Topology</t>
  </si>
  <si>
    <t>Computer Programming &amp; Data Structure</t>
  </si>
  <si>
    <t>Optimization Techniques</t>
  </si>
  <si>
    <t>40+40</t>
  </si>
  <si>
    <t>CH 506</t>
  </si>
  <si>
    <t>CH 507</t>
  </si>
  <si>
    <t>CH 508</t>
  </si>
  <si>
    <t>Synthetic methods in Organic &amp; Inorganic Chemistry</t>
  </si>
  <si>
    <t>Physical Chemistry Lab</t>
  </si>
  <si>
    <t>CH 513 (El- I)</t>
  </si>
  <si>
    <t>1st</t>
  </si>
  <si>
    <t>2nd</t>
  </si>
  <si>
    <t>PH 6020</t>
  </si>
  <si>
    <t>Electronics</t>
  </si>
  <si>
    <t>Statistical Mechanics</t>
  </si>
  <si>
    <t>Condensed Matter Physics - I</t>
  </si>
  <si>
    <t>Physics Lab -II</t>
  </si>
  <si>
    <t>PH 6021</t>
  </si>
  <si>
    <t>PH 6022</t>
  </si>
  <si>
    <t>PH 6023</t>
  </si>
  <si>
    <t>PH 6024</t>
  </si>
  <si>
    <t>Quantum Mechanics-II</t>
  </si>
  <si>
    <t xml:space="preserve">SPI/ 2nd </t>
  </si>
  <si>
    <t>27+27</t>
  </si>
  <si>
    <t>Physical Methods in  Analytical Chemistry</t>
  </si>
  <si>
    <t>30+24</t>
  </si>
  <si>
    <t>Registrar</t>
  </si>
  <si>
    <t>Asstt. Registrar, Acad</t>
  </si>
  <si>
    <t>MA-6201</t>
  </si>
  <si>
    <t>MA-6202</t>
  </si>
  <si>
    <t>MA-6203</t>
  </si>
  <si>
    <t>MA-6204</t>
  </si>
  <si>
    <t>MA-6205</t>
  </si>
  <si>
    <t>SPI 2nd</t>
  </si>
  <si>
    <t>Asstt. Registrar,Acad</t>
  </si>
  <si>
    <t xml:space="preserve">   </t>
  </si>
  <si>
    <t xml:space="preserve">                         Asstt. Registrar, Acad</t>
  </si>
  <si>
    <t>Registration No.</t>
  </si>
  <si>
    <t>16-47-101</t>
  </si>
  <si>
    <t>16-47-102</t>
  </si>
  <si>
    <t>16-47-103</t>
  </si>
  <si>
    <t>16-47-104</t>
  </si>
  <si>
    <t>16-47-105</t>
  </si>
  <si>
    <t>16-47-106</t>
  </si>
  <si>
    <t>16-47-107</t>
  </si>
  <si>
    <t>16-47-108</t>
  </si>
  <si>
    <t>16-47-109</t>
  </si>
  <si>
    <t>16-47-111</t>
  </si>
  <si>
    <t>16-48-101</t>
  </si>
  <si>
    <t>16-48-102</t>
  </si>
  <si>
    <t>16-48-103</t>
  </si>
  <si>
    <t>16-48-104</t>
  </si>
  <si>
    <t>16-48-105</t>
  </si>
  <si>
    <t>16-48-106</t>
  </si>
  <si>
    <t>16-48-107</t>
  </si>
  <si>
    <t>16-48-108</t>
  </si>
  <si>
    <t>16-48-109</t>
  </si>
  <si>
    <t>16-48-111</t>
  </si>
  <si>
    <t>Environmental Chemistry &amp; Engg.</t>
  </si>
  <si>
    <t>16-49-101</t>
  </si>
  <si>
    <t>16-49-102</t>
  </si>
  <si>
    <t>16-49-103</t>
  </si>
  <si>
    <t>16-49-104</t>
  </si>
  <si>
    <t>16-49-105</t>
  </si>
  <si>
    <t>16-49-106</t>
  </si>
  <si>
    <t>16-49-107</t>
  </si>
  <si>
    <t>16-49-108</t>
  </si>
  <si>
    <t>16-49-109</t>
  </si>
  <si>
    <t>2nd Semester M. Sc.(Applied Phy) Tabulation sheet,  May, 2017</t>
  </si>
  <si>
    <t>2nd Semester M. Sc.(Applied Chem) Tabulation sheet, May 2017</t>
  </si>
  <si>
    <t>2nd Semester M. Sc.(Mathematics) Tabulation sheet, May 2017</t>
  </si>
  <si>
    <t>CC</t>
  </si>
  <si>
    <t>AA</t>
  </si>
  <si>
    <t>BC</t>
  </si>
  <si>
    <t>AB</t>
  </si>
  <si>
    <t>BB</t>
  </si>
  <si>
    <t>CD</t>
  </si>
  <si>
    <t>DD</t>
  </si>
  <si>
    <t>I</t>
  </si>
  <si>
    <t>Dean (Acad)</t>
  </si>
  <si>
    <t xml:space="preserve">                                        Registrar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</si>
</sst>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b/>
      <sz val="10"/>
      <name val="Times New Roman"/>
      <family val="1"/>
    </font>
    <font>
      <b/>
      <sz val="10"/>
      <name val="Arial"/>
      <family val="2"/>
    </font>
    <font>
      <sz val="14"/>
      <name val="Calibri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b/>
      <sz val="18"/>
      <name val="Times New Roman"/>
      <family val="1"/>
    </font>
    <font>
      <sz val="14"/>
      <color rgb="FFFF0000"/>
      <name val="Times New Roman"/>
      <family val="1"/>
    </font>
    <font>
      <sz val="14"/>
      <color rgb="FFC00000"/>
      <name val="Times New Roman"/>
      <family val="1"/>
    </font>
    <font>
      <sz val="18"/>
      <name val="Times New Roman"/>
      <family val="1"/>
    </font>
    <font>
      <sz val="18"/>
      <name val="Calibri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22">
    <xf numFmtId="0" fontId="0" fillId="0" borderId="0" xfId="0"/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6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11" fillId="0" borderId="0" xfId="0" applyFont="1" applyAlignment="1">
      <alignment wrapText="1"/>
    </xf>
    <xf numFmtId="0" fontId="9" fillId="0" borderId="1" xfId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9" fillId="0" borderId="1" xfId="1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9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top" wrapText="1"/>
    </xf>
    <xf numFmtId="0" fontId="19" fillId="0" borderId="6" xfId="0" applyNumberFormat="1" applyFont="1" applyBorder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2" fontId="16" fillId="0" borderId="6" xfId="1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wrapText="1"/>
    </xf>
    <xf numFmtId="0" fontId="19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1" xfId="1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/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10" fillId="0" borderId="1" xfId="0" applyFont="1" applyBorder="1"/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9"/>
  <sheetViews>
    <sheetView view="pageBreakPreview" topLeftCell="A17" zoomScale="80" zoomScaleSheetLayoutView="80" workbookViewId="0">
      <selection activeCell="Q20" sqref="Q20:R20"/>
    </sheetView>
  </sheetViews>
  <sheetFormatPr defaultColWidth="9.140625" defaultRowHeight="12.75" x14ac:dyDescent="0.2"/>
  <cols>
    <col min="1" max="1" width="5.42578125" style="17" customWidth="1"/>
    <col min="2" max="2" width="17.7109375" style="23" customWidth="1"/>
    <col min="3" max="3" width="10.85546875" style="17" customWidth="1"/>
    <col min="4" max="4" width="10.7109375" style="17" customWidth="1"/>
    <col min="5" max="5" width="11.28515625" style="17" customWidth="1"/>
    <col min="6" max="6" width="10.28515625" style="17" customWidth="1"/>
    <col min="7" max="7" width="10.7109375" style="17" customWidth="1"/>
    <col min="8" max="8" width="11" style="17" customWidth="1"/>
    <col min="9" max="9" width="10.7109375" style="17" customWidth="1"/>
    <col min="10" max="10" width="10.5703125" style="17" customWidth="1"/>
    <col min="11" max="11" width="10.140625" style="17" customWidth="1"/>
    <col min="12" max="12" width="10.5703125" style="17" customWidth="1"/>
    <col min="13" max="13" width="8.5703125" style="17" customWidth="1"/>
    <col min="14" max="14" width="7.28515625" style="17" customWidth="1"/>
    <col min="15" max="15" width="9.42578125" style="17" customWidth="1"/>
    <col min="16" max="16" width="8.140625" style="17" customWidth="1"/>
    <col min="17" max="17" width="9.28515625" style="17" customWidth="1"/>
    <col min="18" max="18" width="9.5703125" style="17" customWidth="1"/>
    <col min="19" max="19" width="9" style="17" customWidth="1"/>
    <col min="20" max="16384" width="9.140625" style="17"/>
  </cols>
  <sheetData>
    <row r="1" spans="1:19" ht="23.25" customHeight="1" x14ac:dyDescent="0.2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1"/>
    </row>
    <row r="2" spans="1:19" ht="25.5" customHeight="1" x14ac:dyDescent="0.2">
      <c r="A2" s="79" t="s">
        <v>89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1"/>
    </row>
    <row r="3" spans="1:19" ht="20.25" customHeight="1" x14ac:dyDescent="0.3">
      <c r="A3" s="84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/>
    </row>
    <row r="4" spans="1:19" ht="17.25" customHeight="1" x14ac:dyDescent="0.2">
      <c r="A4" s="87" t="s">
        <v>1</v>
      </c>
      <c r="B4" s="90" t="s">
        <v>2</v>
      </c>
      <c r="C4" s="75" t="s">
        <v>47</v>
      </c>
      <c r="D4" s="76"/>
      <c r="E4" s="75" t="s">
        <v>48</v>
      </c>
      <c r="F4" s="76"/>
      <c r="G4" s="75" t="s">
        <v>49</v>
      </c>
      <c r="H4" s="76"/>
      <c r="I4" s="75" t="s">
        <v>50</v>
      </c>
      <c r="J4" s="76"/>
      <c r="K4" s="75" t="s">
        <v>51</v>
      </c>
      <c r="L4" s="76"/>
      <c r="M4" s="93" t="s">
        <v>11</v>
      </c>
      <c r="N4" s="93" t="s">
        <v>3</v>
      </c>
      <c r="O4" s="70" t="s">
        <v>52</v>
      </c>
      <c r="P4" s="82" t="s">
        <v>14</v>
      </c>
      <c r="Q4" s="83"/>
      <c r="R4" s="29" t="s">
        <v>15</v>
      </c>
      <c r="S4" s="28" t="s">
        <v>4</v>
      </c>
    </row>
    <row r="5" spans="1:19" ht="39" customHeight="1" x14ac:dyDescent="0.2">
      <c r="A5" s="88"/>
      <c r="B5" s="91"/>
      <c r="C5" s="73" t="s">
        <v>17</v>
      </c>
      <c r="D5" s="74"/>
      <c r="E5" s="73" t="s">
        <v>18</v>
      </c>
      <c r="F5" s="74"/>
      <c r="G5" s="73" t="s">
        <v>19</v>
      </c>
      <c r="H5" s="74"/>
      <c r="I5" s="73" t="s">
        <v>20</v>
      </c>
      <c r="J5" s="74"/>
      <c r="K5" s="73" t="s">
        <v>21</v>
      </c>
      <c r="L5" s="74"/>
      <c r="M5" s="94"/>
      <c r="N5" s="94"/>
      <c r="O5" s="71"/>
      <c r="P5" s="77" t="s">
        <v>11</v>
      </c>
      <c r="Q5" s="77" t="s">
        <v>3</v>
      </c>
      <c r="R5" s="33" t="s">
        <v>4</v>
      </c>
      <c r="S5" s="28" t="s">
        <v>5</v>
      </c>
    </row>
    <row r="6" spans="1:19" ht="18" customHeight="1" x14ac:dyDescent="0.2">
      <c r="A6" s="89"/>
      <c r="B6" s="92"/>
      <c r="C6" s="18" t="s">
        <v>6</v>
      </c>
      <c r="D6" s="18">
        <v>8</v>
      </c>
      <c r="E6" s="18" t="s">
        <v>6</v>
      </c>
      <c r="F6" s="18">
        <v>8</v>
      </c>
      <c r="G6" s="18" t="s">
        <v>6</v>
      </c>
      <c r="H6" s="18">
        <v>8</v>
      </c>
      <c r="I6" s="18" t="s">
        <v>6</v>
      </c>
      <c r="J6" s="18">
        <v>8</v>
      </c>
      <c r="K6" s="18" t="s">
        <v>6</v>
      </c>
      <c r="L6" s="18">
        <v>8</v>
      </c>
      <c r="M6" s="95"/>
      <c r="N6" s="95"/>
      <c r="O6" s="72"/>
      <c r="P6" s="78"/>
      <c r="Q6" s="78"/>
      <c r="R6" s="29" t="s">
        <v>22</v>
      </c>
      <c r="S6" s="19">
        <v>5</v>
      </c>
    </row>
    <row r="7" spans="1:19" s="38" customFormat="1" ht="28.5" customHeight="1" x14ac:dyDescent="0.2">
      <c r="A7" s="37">
        <v>1</v>
      </c>
      <c r="B7" s="43" t="s">
        <v>57</v>
      </c>
      <c r="C7" s="14" t="s">
        <v>92</v>
      </c>
      <c r="D7" s="14">
        <f>IF(C7="AA",10, IF(C7="AB",9, IF(C7="BB",8, IF(C7="BC",7,IF(C7="CC",6, IF(C7="CD",5, IF(C7="DD",4,IF(C7="F",0))))))))</f>
        <v>7</v>
      </c>
      <c r="E7" s="14" t="s">
        <v>94</v>
      </c>
      <c r="F7" s="14">
        <f>IF(E7="AA",10, IF(E7="AB",9, IF(E7="BB",8, IF(E7="BC",7,IF(E7="CC",6, IF(E7="CD",5, IF(E7="DD",4,IF(E7="F",0))))))))</f>
        <v>8</v>
      </c>
      <c r="G7" s="14" t="s">
        <v>94</v>
      </c>
      <c r="H7" s="20">
        <f>IF(G7="AA",10, IF(G7="AB",9, IF(G7="BB",8, IF(G7="BC",7,IF(G7="CC",6, IF(G7="CD",5, IF(G7="DD",4,IF(G7="F",0))))))))</f>
        <v>8</v>
      </c>
      <c r="I7" s="20" t="s">
        <v>91</v>
      </c>
      <c r="J7" s="20">
        <f>IF(I7="AA",10, IF(I7="AB",9, IF(I7="BB",8, IF(I7="BC",7,IF(I7="CC",6, IF(I7="CD",5, IF(I7="DD",4,IF(I7="F",0))))))))</f>
        <v>10</v>
      </c>
      <c r="K7" s="20" t="s">
        <v>94</v>
      </c>
      <c r="L7" s="20">
        <f>IF(K7="AA",10, IF(K7="AB",9, IF(K7="BB",8, IF(K7="BC",7,IF(K7="CC",6, IF(K7="CD",5, IF(K7="DD",4,IF(K7="F",0))))))))</f>
        <v>8</v>
      </c>
      <c r="M7" s="20">
        <v>40</v>
      </c>
      <c r="N7" s="20">
        <f>(D7*8+F7*8+H7*8+J7*8+L7*8)</f>
        <v>328</v>
      </c>
      <c r="O7" s="21">
        <f>N7/M7</f>
        <v>8.1999999999999993</v>
      </c>
      <c r="P7" s="20">
        <v>40</v>
      </c>
      <c r="Q7" s="20">
        <v>240</v>
      </c>
      <c r="R7" s="30">
        <f>(N7+Q7)/(M7+P7)</f>
        <v>7.1</v>
      </c>
      <c r="S7" s="22" t="str">
        <f>IF(R7&lt;5,"***","-")</f>
        <v>-</v>
      </c>
    </row>
    <row r="8" spans="1:19" s="38" customFormat="1" ht="28.5" customHeight="1" x14ac:dyDescent="0.2">
      <c r="A8" s="37">
        <v>2</v>
      </c>
      <c r="B8" s="43" t="s">
        <v>58</v>
      </c>
      <c r="C8" s="14" t="s">
        <v>94</v>
      </c>
      <c r="D8" s="14">
        <f t="shared" ref="D8:D13" si="0">IF(C8="AA",10, IF(C8="AB",9, IF(C8="BB",8, IF(C8="BC",7,IF(C8="CC",6, IF(C8="CD",5, IF(C8="DD",4,IF(C8="F",0))))))))</f>
        <v>8</v>
      </c>
      <c r="E8" s="14" t="s">
        <v>94</v>
      </c>
      <c r="F8" s="14">
        <f t="shared" ref="F8:F13" si="1">IF(E8="AA",10, IF(E8="AB",9, IF(E8="BB",8, IF(E8="BC",7,IF(E8="CC",6, IF(E8="CD",5, IF(E8="DD",4,IF(E8="F",0))))))))</f>
        <v>8</v>
      </c>
      <c r="G8" s="49" t="s">
        <v>91</v>
      </c>
      <c r="H8" s="20">
        <f>IF(G8="AA",10, IF(G8="AB",9, IF(G8="BB",8, IF(G8="BC",7,IF(G8="CC",6, IF(G8="CD",5, IF(G8="DD",4,IF(G8="F",0))))))))</f>
        <v>10</v>
      </c>
      <c r="I8" s="20" t="s">
        <v>93</v>
      </c>
      <c r="J8" s="20">
        <f t="shared" ref="J8:J13" si="2">IF(I8="AA",10, IF(I8="AB",9, IF(I8="BB",8, IF(I8="BC",7,IF(I8="CC",6, IF(I8="CD",5, IF(I8="DD",4,IF(I8="F",0))))))))</f>
        <v>9</v>
      </c>
      <c r="K8" s="20" t="s">
        <v>94</v>
      </c>
      <c r="L8" s="20">
        <f t="shared" ref="L8:L13" si="3">IF(K8="AA",10, IF(K8="AB",9, IF(K8="BB",8, IF(K8="BC",7,IF(K8="CC",6, IF(K8="CD",5, IF(K8="DD",4,IF(K8="F",0))))))))</f>
        <v>8</v>
      </c>
      <c r="M8" s="20">
        <v>40</v>
      </c>
      <c r="N8" s="20">
        <f t="shared" ref="N8:N16" si="4">(D8*8+F8*8+H8*8+J8*8+L8*8)</f>
        <v>344</v>
      </c>
      <c r="O8" s="21">
        <f t="shared" ref="O8:O13" si="5">N8/M8</f>
        <v>8.6</v>
      </c>
      <c r="P8" s="20">
        <v>40</v>
      </c>
      <c r="Q8" s="20">
        <v>288</v>
      </c>
      <c r="R8" s="30">
        <f t="shared" ref="R8:R13" si="6">(N8+Q8)/(M8+P8)</f>
        <v>7.9</v>
      </c>
      <c r="S8" s="22" t="str">
        <f t="shared" ref="S8:S13" si="7">IF(R8&lt;5,"***","-")</f>
        <v>-</v>
      </c>
    </row>
    <row r="9" spans="1:19" s="38" customFormat="1" ht="27.75" customHeight="1" x14ac:dyDescent="0.2">
      <c r="A9" s="37">
        <v>3</v>
      </c>
      <c r="B9" s="43" t="s">
        <v>59</v>
      </c>
      <c r="C9" s="14" t="s">
        <v>93</v>
      </c>
      <c r="D9" s="14">
        <f t="shared" si="0"/>
        <v>9</v>
      </c>
      <c r="E9" s="14" t="s">
        <v>94</v>
      </c>
      <c r="F9" s="14">
        <f t="shared" si="1"/>
        <v>8</v>
      </c>
      <c r="G9" s="14" t="s">
        <v>93</v>
      </c>
      <c r="H9" s="20">
        <f t="shared" ref="H9:H16" si="8">IF(G9="AA",10, IF(G9="AB",9, IF(G9="BB",8, IF(G9="BC",7,IF(G9="CC",6, IF(G9="CD",5, IF(G9="DD",4,IF(G9="F",0))))))))</f>
        <v>9</v>
      </c>
      <c r="I9" s="20" t="s">
        <v>91</v>
      </c>
      <c r="J9" s="20">
        <f t="shared" si="2"/>
        <v>10</v>
      </c>
      <c r="K9" s="20" t="s">
        <v>94</v>
      </c>
      <c r="L9" s="20">
        <f t="shared" si="3"/>
        <v>8</v>
      </c>
      <c r="M9" s="20">
        <v>40</v>
      </c>
      <c r="N9" s="20">
        <f t="shared" si="4"/>
        <v>352</v>
      </c>
      <c r="O9" s="21">
        <f t="shared" si="5"/>
        <v>8.8000000000000007</v>
      </c>
      <c r="P9" s="20">
        <v>40</v>
      </c>
      <c r="Q9" s="20">
        <v>248</v>
      </c>
      <c r="R9" s="30">
        <f t="shared" si="6"/>
        <v>7.5</v>
      </c>
      <c r="S9" s="22" t="str">
        <f t="shared" si="7"/>
        <v>-</v>
      </c>
    </row>
    <row r="10" spans="1:19" s="38" customFormat="1" ht="31.5" customHeight="1" x14ac:dyDescent="0.2">
      <c r="A10" s="37">
        <v>4</v>
      </c>
      <c r="B10" s="43" t="s">
        <v>60</v>
      </c>
      <c r="C10" s="14" t="s">
        <v>95</v>
      </c>
      <c r="D10" s="14">
        <f t="shared" si="0"/>
        <v>5</v>
      </c>
      <c r="E10" s="14" t="s">
        <v>95</v>
      </c>
      <c r="F10" s="14">
        <f t="shared" si="1"/>
        <v>5</v>
      </c>
      <c r="G10" s="14" t="s">
        <v>95</v>
      </c>
      <c r="H10" s="20">
        <f t="shared" si="8"/>
        <v>5</v>
      </c>
      <c r="I10" s="20" t="s">
        <v>94</v>
      </c>
      <c r="J10" s="20">
        <f t="shared" si="2"/>
        <v>8</v>
      </c>
      <c r="K10" s="20" t="s">
        <v>94</v>
      </c>
      <c r="L10" s="20">
        <f t="shared" si="3"/>
        <v>8</v>
      </c>
      <c r="M10" s="20">
        <v>40</v>
      </c>
      <c r="N10" s="20">
        <f t="shared" si="4"/>
        <v>248</v>
      </c>
      <c r="O10" s="21">
        <f t="shared" si="5"/>
        <v>6.2</v>
      </c>
      <c r="P10" s="20">
        <v>40</v>
      </c>
      <c r="Q10" s="20">
        <v>192</v>
      </c>
      <c r="R10" s="30">
        <f t="shared" si="6"/>
        <v>5.5</v>
      </c>
      <c r="S10" s="22" t="str">
        <f t="shared" si="7"/>
        <v>-</v>
      </c>
    </row>
    <row r="11" spans="1:19" s="38" customFormat="1" ht="33" customHeight="1" x14ac:dyDescent="0.2">
      <c r="A11" s="37">
        <v>5</v>
      </c>
      <c r="B11" s="43" t="s">
        <v>61</v>
      </c>
      <c r="C11" s="14" t="s">
        <v>90</v>
      </c>
      <c r="D11" s="14">
        <f t="shared" si="0"/>
        <v>6</v>
      </c>
      <c r="E11" s="14" t="s">
        <v>93</v>
      </c>
      <c r="F11" s="14">
        <f t="shared" si="1"/>
        <v>9</v>
      </c>
      <c r="G11" s="14" t="s">
        <v>90</v>
      </c>
      <c r="H11" s="20">
        <f t="shared" si="8"/>
        <v>6</v>
      </c>
      <c r="I11" s="20" t="s">
        <v>92</v>
      </c>
      <c r="J11" s="20">
        <f t="shared" si="2"/>
        <v>7</v>
      </c>
      <c r="K11" s="20" t="s">
        <v>92</v>
      </c>
      <c r="L11" s="20">
        <f t="shared" si="3"/>
        <v>7</v>
      </c>
      <c r="M11" s="20">
        <v>40</v>
      </c>
      <c r="N11" s="20">
        <f t="shared" si="4"/>
        <v>280</v>
      </c>
      <c r="O11" s="21">
        <f t="shared" si="5"/>
        <v>7</v>
      </c>
      <c r="P11" s="20">
        <v>40</v>
      </c>
      <c r="Q11" s="20">
        <v>200</v>
      </c>
      <c r="R11" s="30">
        <f t="shared" si="6"/>
        <v>6</v>
      </c>
      <c r="S11" s="22" t="str">
        <f t="shared" si="7"/>
        <v>-</v>
      </c>
    </row>
    <row r="12" spans="1:19" s="38" customFormat="1" ht="30" customHeight="1" x14ac:dyDescent="0.2">
      <c r="A12" s="37">
        <v>6</v>
      </c>
      <c r="B12" s="43" t="s">
        <v>62</v>
      </c>
      <c r="C12" s="14" t="s">
        <v>92</v>
      </c>
      <c r="D12" s="14">
        <f t="shared" si="0"/>
        <v>7</v>
      </c>
      <c r="E12" s="14" t="s">
        <v>95</v>
      </c>
      <c r="F12" s="14">
        <f t="shared" si="1"/>
        <v>5</v>
      </c>
      <c r="G12" s="14" t="s">
        <v>92</v>
      </c>
      <c r="H12" s="20">
        <f t="shared" si="8"/>
        <v>7</v>
      </c>
      <c r="I12" s="20" t="s">
        <v>92</v>
      </c>
      <c r="J12" s="20">
        <f t="shared" si="2"/>
        <v>7</v>
      </c>
      <c r="K12" s="20" t="s">
        <v>90</v>
      </c>
      <c r="L12" s="20">
        <f t="shared" si="3"/>
        <v>6</v>
      </c>
      <c r="M12" s="20">
        <v>40</v>
      </c>
      <c r="N12" s="20">
        <f t="shared" si="4"/>
        <v>256</v>
      </c>
      <c r="O12" s="21">
        <f t="shared" si="5"/>
        <v>6.4</v>
      </c>
      <c r="P12" s="20">
        <v>40</v>
      </c>
      <c r="Q12" s="20">
        <v>216</v>
      </c>
      <c r="R12" s="30">
        <f t="shared" si="6"/>
        <v>5.9</v>
      </c>
      <c r="S12" s="22" t="str">
        <f t="shared" si="7"/>
        <v>-</v>
      </c>
    </row>
    <row r="13" spans="1:19" ht="35.25" customHeight="1" x14ac:dyDescent="0.2">
      <c r="A13" s="14">
        <v>7</v>
      </c>
      <c r="B13" s="43" t="s">
        <v>63</v>
      </c>
      <c r="C13" s="14" t="s">
        <v>92</v>
      </c>
      <c r="D13" s="14">
        <f t="shared" si="0"/>
        <v>7</v>
      </c>
      <c r="E13" s="14" t="s">
        <v>90</v>
      </c>
      <c r="F13" s="14">
        <f t="shared" si="1"/>
        <v>6</v>
      </c>
      <c r="G13" s="14" t="s">
        <v>94</v>
      </c>
      <c r="H13" s="20">
        <f t="shared" si="8"/>
        <v>8</v>
      </c>
      <c r="I13" s="20" t="s">
        <v>94</v>
      </c>
      <c r="J13" s="20">
        <f t="shared" si="2"/>
        <v>8</v>
      </c>
      <c r="K13" s="20" t="s">
        <v>92</v>
      </c>
      <c r="L13" s="20">
        <f t="shared" si="3"/>
        <v>7</v>
      </c>
      <c r="M13" s="20">
        <v>40</v>
      </c>
      <c r="N13" s="20">
        <f t="shared" si="4"/>
        <v>288</v>
      </c>
      <c r="O13" s="21">
        <f t="shared" si="5"/>
        <v>7.2</v>
      </c>
      <c r="P13" s="20">
        <v>40</v>
      </c>
      <c r="Q13" s="20">
        <v>248</v>
      </c>
      <c r="R13" s="30">
        <f t="shared" si="6"/>
        <v>6.7</v>
      </c>
      <c r="S13" s="22" t="str">
        <f t="shared" si="7"/>
        <v>-</v>
      </c>
    </row>
    <row r="14" spans="1:19" ht="35.25" customHeight="1" x14ac:dyDescent="0.2">
      <c r="A14" s="14">
        <v>8</v>
      </c>
      <c r="B14" s="43" t="s">
        <v>64</v>
      </c>
      <c r="C14" s="14" t="s">
        <v>92</v>
      </c>
      <c r="D14" s="14">
        <f t="shared" ref="D14:D16" si="9">IF(C14="AA",10, IF(C14="AB",9, IF(C14="BB",8, IF(C14="BC",7,IF(C14="CC",6, IF(C14="CD",5, IF(C14="DD",4,IF(C14="F",0))))))))</f>
        <v>7</v>
      </c>
      <c r="E14" s="14" t="s">
        <v>90</v>
      </c>
      <c r="F14" s="14">
        <f t="shared" ref="F14:F16" si="10">IF(E14="AA",10, IF(E14="AB",9, IF(E14="BB",8, IF(E14="BC",7,IF(E14="CC",6, IF(E14="CD",5, IF(E14="DD",4,IF(E14="F",0))))))))</f>
        <v>6</v>
      </c>
      <c r="G14" s="14" t="s">
        <v>90</v>
      </c>
      <c r="H14" s="20">
        <f t="shared" si="8"/>
        <v>6</v>
      </c>
      <c r="I14" s="20" t="s">
        <v>93</v>
      </c>
      <c r="J14" s="20">
        <f t="shared" ref="J14:J16" si="11">IF(I14="AA",10, IF(I14="AB",9, IF(I14="BB",8, IF(I14="BC",7,IF(I14="CC",6, IF(I14="CD",5, IF(I14="DD",4,IF(I14="F",0))))))))</f>
        <v>9</v>
      </c>
      <c r="K14" s="20" t="s">
        <v>90</v>
      </c>
      <c r="L14" s="20">
        <f t="shared" ref="L14:L16" si="12">IF(K14="AA",10, IF(K14="AB",9, IF(K14="BB",8, IF(K14="BC",7,IF(K14="CC",6, IF(K14="CD",5, IF(K14="DD",4,IF(K14="F",0))))))))</f>
        <v>6</v>
      </c>
      <c r="M14" s="20">
        <v>40</v>
      </c>
      <c r="N14" s="20">
        <f t="shared" si="4"/>
        <v>272</v>
      </c>
      <c r="O14" s="21">
        <f t="shared" ref="O14:O16" si="13">N14/M14</f>
        <v>6.8</v>
      </c>
      <c r="P14" s="20">
        <v>40</v>
      </c>
      <c r="Q14" s="20">
        <v>184</v>
      </c>
      <c r="R14" s="39">
        <f t="shared" ref="R14:R16" si="14">(N14+Q14)/(M14+P14)</f>
        <v>5.7</v>
      </c>
      <c r="S14" s="22" t="str">
        <f t="shared" ref="S14:S16" si="15">IF(R14&lt;5,"***","-")</f>
        <v>-</v>
      </c>
    </row>
    <row r="15" spans="1:19" ht="35.25" customHeight="1" x14ac:dyDescent="0.2">
      <c r="A15" s="14">
        <v>9</v>
      </c>
      <c r="B15" s="43" t="s">
        <v>65</v>
      </c>
      <c r="C15" s="14" t="s">
        <v>92</v>
      </c>
      <c r="D15" s="14">
        <f t="shared" si="9"/>
        <v>7</v>
      </c>
      <c r="E15" s="14" t="s">
        <v>94</v>
      </c>
      <c r="F15" s="14">
        <f t="shared" si="10"/>
        <v>8</v>
      </c>
      <c r="G15" s="14" t="s">
        <v>91</v>
      </c>
      <c r="H15" s="20">
        <f t="shared" si="8"/>
        <v>10</v>
      </c>
      <c r="I15" s="20" t="s">
        <v>93</v>
      </c>
      <c r="J15" s="20">
        <f t="shared" si="11"/>
        <v>9</v>
      </c>
      <c r="K15" s="20" t="s">
        <v>92</v>
      </c>
      <c r="L15" s="20">
        <f t="shared" si="12"/>
        <v>7</v>
      </c>
      <c r="M15" s="20">
        <v>40</v>
      </c>
      <c r="N15" s="20">
        <f t="shared" si="4"/>
        <v>328</v>
      </c>
      <c r="O15" s="21">
        <f t="shared" si="13"/>
        <v>8.1999999999999993</v>
      </c>
      <c r="P15" s="20">
        <v>40</v>
      </c>
      <c r="Q15" s="20">
        <v>224</v>
      </c>
      <c r="R15" s="30">
        <f t="shared" si="14"/>
        <v>6.9</v>
      </c>
      <c r="S15" s="22" t="str">
        <f t="shared" si="15"/>
        <v>-</v>
      </c>
    </row>
    <row r="16" spans="1:19" ht="35.25" customHeight="1" x14ac:dyDescent="0.2">
      <c r="A16" s="14">
        <v>10</v>
      </c>
      <c r="B16" s="43" t="s">
        <v>66</v>
      </c>
      <c r="C16" s="14" t="s">
        <v>92</v>
      </c>
      <c r="D16" s="14">
        <f t="shared" si="9"/>
        <v>7</v>
      </c>
      <c r="E16" s="14" t="s">
        <v>94</v>
      </c>
      <c r="F16" s="14">
        <f t="shared" si="10"/>
        <v>8</v>
      </c>
      <c r="G16" s="14" t="s">
        <v>93</v>
      </c>
      <c r="H16" s="20">
        <f t="shared" si="8"/>
        <v>9</v>
      </c>
      <c r="I16" s="20" t="s">
        <v>94</v>
      </c>
      <c r="J16" s="20">
        <f t="shared" si="11"/>
        <v>8</v>
      </c>
      <c r="K16" s="20" t="s">
        <v>92</v>
      </c>
      <c r="L16" s="20">
        <f t="shared" si="12"/>
        <v>7</v>
      </c>
      <c r="M16" s="20">
        <v>40</v>
      </c>
      <c r="N16" s="20">
        <f t="shared" si="4"/>
        <v>312</v>
      </c>
      <c r="O16" s="21">
        <f t="shared" si="13"/>
        <v>7.8</v>
      </c>
      <c r="P16" s="20">
        <v>40</v>
      </c>
      <c r="Q16" s="20">
        <v>272</v>
      </c>
      <c r="R16" s="30">
        <f t="shared" si="14"/>
        <v>7.3</v>
      </c>
      <c r="S16" s="22" t="str">
        <f t="shared" si="15"/>
        <v>-</v>
      </c>
    </row>
    <row r="19" spans="2:18" ht="41.25" customHeight="1" x14ac:dyDescent="0.2">
      <c r="O19" s="32" t="s">
        <v>9</v>
      </c>
    </row>
    <row r="20" spans="2:18" ht="12.75" customHeight="1" x14ac:dyDescent="0.2">
      <c r="B20" s="24" t="s">
        <v>7</v>
      </c>
      <c r="C20" s="25"/>
      <c r="D20" s="68" t="s">
        <v>8</v>
      </c>
      <c r="E20" s="69"/>
      <c r="F20" s="25"/>
      <c r="G20" s="68" t="s">
        <v>53</v>
      </c>
      <c r="H20" s="68"/>
      <c r="I20" s="25"/>
      <c r="J20" s="25"/>
      <c r="K20" s="68" t="s">
        <v>45</v>
      </c>
      <c r="L20" s="68"/>
      <c r="M20" s="68"/>
      <c r="N20" s="36"/>
      <c r="O20" s="38"/>
      <c r="P20" s="38"/>
      <c r="Q20" s="68" t="s">
        <v>98</v>
      </c>
      <c r="R20" s="68"/>
    </row>
    <row r="21" spans="2:18" x14ac:dyDescent="0.2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2:18" x14ac:dyDescent="0.2">
      <c r="B22" s="24"/>
      <c r="C22" s="68"/>
      <c r="D22" s="68"/>
      <c r="E22" s="68"/>
      <c r="F22" s="25"/>
      <c r="G22" s="68"/>
      <c r="H22" s="68"/>
      <c r="I22" s="25"/>
      <c r="J22" s="68"/>
      <c r="K22" s="68"/>
      <c r="L22" s="68"/>
      <c r="M22" s="68"/>
      <c r="N22" s="25"/>
      <c r="O22" s="25"/>
      <c r="P22" s="68"/>
      <c r="Q22" s="69"/>
    </row>
    <row r="31" spans="2:18" x14ac:dyDescent="0.2">
      <c r="F31" s="17" t="s">
        <v>9</v>
      </c>
    </row>
    <row r="39" spans="3:3" x14ac:dyDescent="0.2">
      <c r="C39" s="17" t="s">
        <v>9</v>
      </c>
    </row>
  </sheetData>
  <mergeCells count="29">
    <mergeCell ref="P5:P6"/>
    <mergeCell ref="D20:E20"/>
    <mergeCell ref="G22:H22"/>
    <mergeCell ref="Q5:Q6"/>
    <mergeCell ref="A1:S1"/>
    <mergeCell ref="A2:S2"/>
    <mergeCell ref="E4:F4"/>
    <mergeCell ref="G4:H4"/>
    <mergeCell ref="I4:J4"/>
    <mergeCell ref="K4:L4"/>
    <mergeCell ref="P4:Q4"/>
    <mergeCell ref="A3:S3"/>
    <mergeCell ref="A4:A6"/>
    <mergeCell ref="B4:B6"/>
    <mergeCell ref="M4:M6"/>
    <mergeCell ref="N4:N6"/>
    <mergeCell ref="O4:O6"/>
    <mergeCell ref="C5:D5"/>
    <mergeCell ref="E5:F5"/>
    <mergeCell ref="G5:H5"/>
    <mergeCell ref="I5:J5"/>
    <mergeCell ref="K5:L5"/>
    <mergeCell ref="C4:D4"/>
    <mergeCell ref="J22:M22"/>
    <mergeCell ref="P22:Q22"/>
    <mergeCell ref="G20:H20"/>
    <mergeCell ref="C22:E22"/>
    <mergeCell ref="K20:M20"/>
    <mergeCell ref="Q20:R20"/>
  </mergeCells>
  <printOptions horizontalCentered="1"/>
  <pageMargins left="0.74803149606299213" right="0.74803149606299213" top="0.55118110236220474" bottom="0.43307086614173229" header="0.27559055118110237" footer="0.27559055118110237"/>
  <pageSetup paperSize="5" scale="85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9"/>
  <sheetViews>
    <sheetView view="pageBreakPreview" zoomScale="90" zoomScaleSheetLayoutView="90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O29" sqref="O29"/>
    </sheetView>
  </sheetViews>
  <sheetFormatPr defaultRowHeight="12.75" x14ac:dyDescent="0.2"/>
  <cols>
    <col min="1" max="1" width="6.85546875" customWidth="1"/>
    <col min="2" max="2" width="18.5703125" style="16" customWidth="1"/>
    <col min="3" max="3" width="15.42578125" style="17" customWidth="1"/>
    <col min="4" max="4" width="14" style="17" customWidth="1"/>
    <col min="5" max="5" width="13.42578125" style="17" customWidth="1"/>
    <col min="6" max="6" width="13.7109375" style="17" customWidth="1"/>
    <col min="7" max="7" width="12" style="17" customWidth="1"/>
    <col min="8" max="8" width="12.28515625" style="17" customWidth="1"/>
    <col min="9" max="9" width="11.85546875" style="17" customWidth="1"/>
    <col min="10" max="10" width="12.28515625" style="17" customWidth="1"/>
    <col min="11" max="11" width="10.42578125" customWidth="1"/>
    <col min="12" max="12" width="9.85546875" customWidth="1"/>
    <col min="13" max="13" width="10" customWidth="1"/>
    <col min="14" max="14" width="10.140625" customWidth="1"/>
    <col min="15" max="15" width="10" customWidth="1"/>
    <col min="17" max="17" width="10.5703125" customWidth="1"/>
  </cols>
  <sheetData>
    <row r="1" spans="1:17" ht="23.25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ht="21.75" customHeight="1" x14ac:dyDescent="0.2">
      <c r="A2" s="98" t="s">
        <v>88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ht="16.5" customHeight="1" x14ac:dyDescent="0.2">
      <c r="A3" s="99" t="s">
        <v>12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17" ht="17.25" customHeight="1" x14ac:dyDescent="0.2">
      <c r="A4" s="105" t="s">
        <v>1</v>
      </c>
      <c r="B4" s="107" t="s">
        <v>56</v>
      </c>
      <c r="C4" s="108" t="s">
        <v>23</v>
      </c>
      <c r="D4" s="108"/>
      <c r="E4" s="108" t="s">
        <v>24</v>
      </c>
      <c r="F4" s="108"/>
      <c r="G4" s="108" t="s">
        <v>28</v>
      </c>
      <c r="H4" s="108"/>
      <c r="I4" s="108" t="s">
        <v>25</v>
      </c>
      <c r="J4" s="108"/>
      <c r="K4" s="103" t="s">
        <v>11</v>
      </c>
      <c r="L4" s="103" t="s">
        <v>3</v>
      </c>
      <c r="M4" s="103" t="s">
        <v>16</v>
      </c>
      <c r="N4" s="102" t="s">
        <v>29</v>
      </c>
      <c r="O4" s="102"/>
      <c r="P4" s="44" t="s">
        <v>30</v>
      </c>
      <c r="Q4" s="45" t="s">
        <v>4</v>
      </c>
    </row>
    <row r="5" spans="1:17" ht="44.45" customHeight="1" x14ac:dyDescent="0.2">
      <c r="A5" s="105"/>
      <c r="B5" s="105"/>
      <c r="C5" s="107" t="s">
        <v>26</v>
      </c>
      <c r="D5" s="107"/>
      <c r="E5" s="107" t="s">
        <v>77</v>
      </c>
      <c r="F5" s="107"/>
      <c r="G5" s="107" t="s">
        <v>43</v>
      </c>
      <c r="H5" s="107"/>
      <c r="I5" s="107" t="s">
        <v>27</v>
      </c>
      <c r="J5" s="107"/>
      <c r="K5" s="103"/>
      <c r="L5" s="103"/>
      <c r="M5" s="103"/>
      <c r="N5" s="100" t="s">
        <v>11</v>
      </c>
      <c r="O5" s="100" t="s">
        <v>3</v>
      </c>
      <c r="P5" s="44" t="s">
        <v>4</v>
      </c>
      <c r="Q5" s="45" t="s">
        <v>5</v>
      </c>
    </row>
    <row r="6" spans="1:17" ht="23.25" customHeight="1" thickBot="1" x14ac:dyDescent="0.25">
      <c r="A6" s="106"/>
      <c r="B6" s="106"/>
      <c r="C6" s="46" t="s">
        <v>6</v>
      </c>
      <c r="D6" s="46">
        <v>6</v>
      </c>
      <c r="E6" s="46" t="s">
        <v>6</v>
      </c>
      <c r="F6" s="46">
        <v>6</v>
      </c>
      <c r="G6" s="46" t="s">
        <v>6</v>
      </c>
      <c r="H6" s="46">
        <v>6</v>
      </c>
      <c r="I6" s="46" t="s">
        <v>6</v>
      </c>
      <c r="J6" s="46">
        <v>6</v>
      </c>
      <c r="K6" s="104"/>
      <c r="L6" s="104"/>
      <c r="M6" s="104"/>
      <c r="N6" s="101"/>
      <c r="O6" s="101"/>
      <c r="P6" s="47" t="s">
        <v>44</v>
      </c>
      <c r="Q6" s="48">
        <v>5</v>
      </c>
    </row>
    <row r="7" spans="1:17" ht="27.75" customHeight="1" x14ac:dyDescent="0.35">
      <c r="A7" s="53">
        <v>1</v>
      </c>
      <c r="B7" s="54" t="s">
        <v>67</v>
      </c>
      <c r="C7" s="55" t="s">
        <v>92</v>
      </c>
      <c r="D7" s="55">
        <f t="shared" ref="D7:D16" si="0">IF(C7="AA",10, IF(C7="AB",9, IF(C7="BB",8, IF(C7="BC",7,IF(C7="CC",6, IF(C7="CD",5, IF(C7="DD",4,IF(C7="F",0))))))))</f>
        <v>7</v>
      </c>
      <c r="E7" s="55" t="s">
        <v>90</v>
      </c>
      <c r="F7" s="55">
        <f t="shared" ref="F7:F16" si="1">IF(E7="AA",10, IF(E7="AB",9, IF(E7="BB",8, IF(E7="BC",7,IF(E7="CC",6, IF(E7="CD",5, IF(E7="DD",4,IF(E7="F",0))))))))</f>
        <v>6</v>
      </c>
      <c r="G7" s="55" t="s">
        <v>92</v>
      </c>
      <c r="H7" s="56">
        <f t="shared" ref="H7:H16" si="2">IF(G7="AA",10, IF(G7="AB",9, IF(G7="BB",8, IF(G7="BC",7,IF(G7="CC",6, IF(G7="CD",5, IF(G7="DD",4,IF(G7="F",0))))))))</f>
        <v>7</v>
      </c>
      <c r="I7" s="56" t="s">
        <v>91</v>
      </c>
      <c r="J7" s="56">
        <f t="shared" ref="J7:J16" si="3">IF(I7="AA",10, IF(I7="AB",9, IF(I7="BB",8, IF(I7="BC",7,IF(I7="CC",6, IF(I7="CD",5, IF(I7="DD",4,IF(I7="F",0))))))))</f>
        <v>10</v>
      </c>
      <c r="K7" s="57">
        <v>24</v>
      </c>
      <c r="L7" s="57">
        <f>(D7*6+F7*6+H7*6+J7*6)</f>
        <v>180</v>
      </c>
      <c r="M7" s="58">
        <f t="shared" ref="M7:M16" si="4">L7/K7</f>
        <v>7.5</v>
      </c>
      <c r="N7" s="57">
        <v>30</v>
      </c>
      <c r="O7" s="56">
        <v>228</v>
      </c>
      <c r="P7" s="59">
        <f>(L7+O7)/(K7+N7)</f>
        <v>7.5555555555555554</v>
      </c>
      <c r="Q7" s="60" t="str">
        <f>IF(P7&lt;5,"***","-")</f>
        <v>-</v>
      </c>
    </row>
    <row r="8" spans="1:17" ht="28.5" customHeight="1" x14ac:dyDescent="0.35">
      <c r="A8" s="61">
        <v>2</v>
      </c>
      <c r="B8" s="54" t="s">
        <v>68</v>
      </c>
      <c r="C8" s="62" t="s">
        <v>95</v>
      </c>
      <c r="D8" s="62">
        <f t="shared" si="0"/>
        <v>5</v>
      </c>
      <c r="E8" s="62" t="s">
        <v>90</v>
      </c>
      <c r="F8" s="62">
        <f t="shared" si="1"/>
        <v>6</v>
      </c>
      <c r="G8" s="63" t="s">
        <v>95</v>
      </c>
      <c r="H8" s="63">
        <f t="shared" si="2"/>
        <v>5</v>
      </c>
      <c r="I8" s="63" t="s">
        <v>93</v>
      </c>
      <c r="J8" s="63">
        <f t="shared" si="3"/>
        <v>9</v>
      </c>
      <c r="K8" s="64">
        <v>24</v>
      </c>
      <c r="L8" s="57">
        <f t="shared" ref="L8:L16" si="5">(D8*6+F8*6+H8*6+J8*6)</f>
        <v>150</v>
      </c>
      <c r="M8" s="65">
        <f t="shared" si="4"/>
        <v>6.25</v>
      </c>
      <c r="N8" s="64">
        <v>30</v>
      </c>
      <c r="O8" s="63">
        <v>186</v>
      </c>
      <c r="P8" s="66">
        <f t="shared" ref="P8:P16" si="6">(L8+O8)/(K8+N8)</f>
        <v>6.2222222222222223</v>
      </c>
      <c r="Q8" s="67" t="str">
        <f t="shared" ref="Q8:Q16" si="7">IF(P8&lt;5,"***","-")</f>
        <v>-</v>
      </c>
    </row>
    <row r="9" spans="1:17" ht="28.5" customHeight="1" x14ac:dyDescent="0.35">
      <c r="A9" s="61">
        <v>3</v>
      </c>
      <c r="B9" s="54" t="s">
        <v>69</v>
      </c>
      <c r="C9" s="62" t="s">
        <v>93</v>
      </c>
      <c r="D9" s="62">
        <f t="shared" si="0"/>
        <v>9</v>
      </c>
      <c r="E9" s="62" t="s">
        <v>91</v>
      </c>
      <c r="F9" s="62">
        <f t="shared" si="1"/>
        <v>10</v>
      </c>
      <c r="G9" s="62" t="s">
        <v>94</v>
      </c>
      <c r="H9" s="63">
        <f t="shared" si="2"/>
        <v>8</v>
      </c>
      <c r="I9" s="63" t="s">
        <v>93</v>
      </c>
      <c r="J9" s="63">
        <f t="shared" si="3"/>
        <v>9</v>
      </c>
      <c r="K9" s="64">
        <v>24</v>
      </c>
      <c r="L9" s="57">
        <f t="shared" si="5"/>
        <v>216</v>
      </c>
      <c r="M9" s="65">
        <f t="shared" si="4"/>
        <v>9</v>
      </c>
      <c r="N9" s="64">
        <v>30</v>
      </c>
      <c r="O9" s="63">
        <v>276</v>
      </c>
      <c r="P9" s="66">
        <f t="shared" si="6"/>
        <v>9.1111111111111107</v>
      </c>
      <c r="Q9" s="67" t="str">
        <f t="shared" si="7"/>
        <v>-</v>
      </c>
    </row>
    <row r="10" spans="1:17" ht="28.5" customHeight="1" x14ac:dyDescent="0.35">
      <c r="A10" s="61">
        <v>4</v>
      </c>
      <c r="B10" s="54" t="s">
        <v>70</v>
      </c>
      <c r="C10" s="62" t="s">
        <v>96</v>
      </c>
      <c r="D10" s="62">
        <f t="shared" si="0"/>
        <v>4</v>
      </c>
      <c r="E10" s="62" t="s">
        <v>92</v>
      </c>
      <c r="F10" s="62">
        <f t="shared" si="1"/>
        <v>7</v>
      </c>
      <c r="G10" s="62" t="s">
        <v>95</v>
      </c>
      <c r="H10" s="63">
        <f t="shared" si="2"/>
        <v>5</v>
      </c>
      <c r="I10" s="63" t="s">
        <v>91</v>
      </c>
      <c r="J10" s="63">
        <f t="shared" si="3"/>
        <v>10</v>
      </c>
      <c r="K10" s="64">
        <v>24</v>
      </c>
      <c r="L10" s="57">
        <f t="shared" si="5"/>
        <v>156</v>
      </c>
      <c r="M10" s="65">
        <f t="shared" si="4"/>
        <v>6.5</v>
      </c>
      <c r="N10" s="64">
        <v>30</v>
      </c>
      <c r="O10" s="63">
        <v>192</v>
      </c>
      <c r="P10" s="66">
        <f t="shared" si="6"/>
        <v>6.4444444444444446</v>
      </c>
      <c r="Q10" s="67" t="str">
        <f t="shared" si="7"/>
        <v>-</v>
      </c>
    </row>
    <row r="11" spans="1:17" ht="28.5" customHeight="1" x14ac:dyDescent="0.35">
      <c r="A11" s="61">
        <v>5</v>
      </c>
      <c r="B11" s="54" t="s">
        <v>71</v>
      </c>
      <c r="C11" s="62" t="s">
        <v>94</v>
      </c>
      <c r="D11" s="62">
        <f t="shared" si="0"/>
        <v>8</v>
      </c>
      <c r="E11" s="62" t="s">
        <v>93</v>
      </c>
      <c r="F11" s="62">
        <f t="shared" si="1"/>
        <v>9</v>
      </c>
      <c r="G11" s="62" t="s">
        <v>94</v>
      </c>
      <c r="H11" s="63">
        <f t="shared" si="2"/>
        <v>8</v>
      </c>
      <c r="I11" s="63" t="s">
        <v>91</v>
      </c>
      <c r="J11" s="63">
        <f t="shared" si="3"/>
        <v>10</v>
      </c>
      <c r="K11" s="64">
        <v>24</v>
      </c>
      <c r="L11" s="57">
        <f t="shared" si="5"/>
        <v>210</v>
      </c>
      <c r="M11" s="65">
        <f t="shared" si="4"/>
        <v>8.75</v>
      </c>
      <c r="N11" s="64">
        <v>30</v>
      </c>
      <c r="O11" s="63">
        <v>234</v>
      </c>
      <c r="P11" s="66">
        <f t="shared" si="6"/>
        <v>8.2222222222222214</v>
      </c>
      <c r="Q11" s="67" t="str">
        <f t="shared" si="7"/>
        <v>-</v>
      </c>
    </row>
    <row r="12" spans="1:17" ht="28.5" customHeight="1" x14ac:dyDescent="0.35">
      <c r="A12" s="61">
        <v>6</v>
      </c>
      <c r="B12" s="54" t="s">
        <v>72</v>
      </c>
      <c r="C12" s="62" t="s">
        <v>95</v>
      </c>
      <c r="D12" s="62">
        <f t="shared" si="0"/>
        <v>5</v>
      </c>
      <c r="E12" s="62" t="s">
        <v>90</v>
      </c>
      <c r="F12" s="62">
        <f t="shared" si="1"/>
        <v>6</v>
      </c>
      <c r="G12" s="62" t="s">
        <v>90</v>
      </c>
      <c r="H12" s="63">
        <f t="shared" si="2"/>
        <v>6</v>
      </c>
      <c r="I12" s="63" t="s">
        <v>93</v>
      </c>
      <c r="J12" s="63">
        <f t="shared" si="3"/>
        <v>9</v>
      </c>
      <c r="K12" s="64">
        <v>24</v>
      </c>
      <c r="L12" s="57">
        <f t="shared" si="5"/>
        <v>156</v>
      </c>
      <c r="M12" s="65">
        <f t="shared" si="4"/>
        <v>6.5</v>
      </c>
      <c r="N12" s="64">
        <v>30</v>
      </c>
      <c r="O12" s="63">
        <v>192</v>
      </c>
      <c r="P12" s="66">
        <f t="shared" si="6"/>
        <v>6.4444444444444446</v>
      </c>
      <c r="Q12" s="67" t="str">
        <f t="shared" si="7"/>
        <v>-</v>
      </c>
    </row>
    <row r="13" spans="1:17" ht="28.5" customHeight="1" x14ac:dyDescent="0.35">
      <c r="A13" s="61">
        <v>7</v>
      </c>
      <c r="B13" s="54" t="s">
        <v>73</v>
      </c>
      <c r="C13" s="62" t="s">
        <v>93</v>
      </c>
      <c r="D13" s="62">
        <f t="shared" si="0"/>
        <v>9</v>
      </c>
      <c r="E13" s="62" t="s">
        <v>93</v>
      </c>
      <c r="F13" s="62">
        <f t="shared" si="1"/>
        <v>9</v>
      </c>
      <c r="G13" s="62" t="s">
        <v>94</v>
      </c>
      <c r="H13" s="63">
        <f t="shared" si="2"/>
        <v>8</v>
      </c>
      <c r="I13" s="63" t="s">
        <v>93</v>
      </c>
      <c r="J13" s="63">
        <f t="shared" si="3"/>
        <v>9</v>
      </c>
      <c r="K13" s="64">
        <v>24</v>
      </c>
      <c r="L13" s="57">
        <f t="shared" si="5"/>
        <v>210</v>
      </c>
      <c r="M13" s="65">
        <f t="shared" si="4"/>
        <v>8.75</v>
      </c>
      <c r="N13" s="64">
        <v>30</v>
      </c>
      <c r="O13" s="63">
        <v>264</v>
      </c>
      <c r="P13" s="66">
        <f t="shared" si="6"/>
        <v>8.7777777777777786</v>
      </c>
      <c r="Q13" s="67" t="str">
        <f t="shared" si="7"/>
        <v>-</v>
      </c>
    </row>
    <row r="14" spans="1:17" ht="28.5" customHeight="1" x14ac:dyDescent="0.35">
      <c r="A14" s="61">
        <v>8</v>
      </c>
      <c r="B14" s="54" t="s">
        <v>74</v>
      </c>
      <c r="C14" s="62" t="s">
        <v>93</v>
      </c>
      <c r="D14" s="62">
        <f t="shared" si="0"/>
        <v>9</v>
      </c>
      <c r="E14" s="62" t="s">
        <v>94</v>
      </c>
      <c r="F14" s="62">
        <f t="shared" si="1"/>
        <v>8</v>
      </c>
      <c r="G14" s="62" t="s">
        <v>93</v>
      </c>
      <c r="H14" s="63">
        <f t="shared" si="2"/>
        <v>9</v>
      </c>
      <c r="I14" s="63" t="s">
        <v>91</v>
      </c>
      <c r="J14" s="63">
        <f t="shared" si="3"/>
        <v>10</v>
      </c>
      <c r="K14" s="64">
        <v>24</v>
      </c>
      <c r="L14" s="57">
        <f t="shared" si="5"/>
        <v>216</v>
      </c>
      <c r="M14" s="65">
        <f t="shared" si="4"/>
        <v>9</v>
      </c>
      <c r="N14" s="64">
        <v>30</v>
      </c>
      <c r="O14" s="63">
        <v>282</v>
      </c>
      <c r="P14" s="66">
        <f t="shared" si="6"/>
        <v>9.2222222222222214</v>
      </c>
      <c r="Q14" s="67" t="str">
        <f t="shared" si="7"/>
        <v>-</v>
      </c>
    </row>
    <row r="15" spans="1:17" ht="28.5" customHeight="1" x14ac:dyDescent="0.35">
      <c r="A15" s="61">
        <v>9</v>
      </c>
      <c r="B15" s="54" t="s">
        <v>75</v>
      </c>
      <c r="C15" s="62" t="s">
        <v>94</v>
      </c>
      <c r="D15" s="62">
        <f t="shared" si="0"/>
        <v>8</v>
      </c>
      <c r="E15" s="62" t="s">
        <v>92</v>
      </c>
      <c r="F15" s="62">
        <f t="shared" si="1"/>
        <v>7</v>
      </c>
      <c r="G15" s="62" t="s">
        <v>93</v>
      </c>
      <c r="H15" s="63">
        <f t="shared" si="2"/>
        <v>9</v>
      </c>
      <c r="I15" s="63" t="s">
        <v>93</v>
      </c>
      <c r="J15" s="63">
        <f t="shared" si="3"/>
        <v>9</v>
      </c>
      <c r="K15" s="64">
        <v>24</v>
      </c>
      <c r="L15" s="57">
        <f t="shared" si="5"/>
        <v>198</v>
      </c>
      <c r="M15" s="65">
        <f t="shared" si="4"/>
        <v>8.25</v>
      </c>
      <c r="N15" s="64">
        <v>30</v>
      </c>
      <c r="O15" s="63">
        <v>234</v>
      </c>
      <c r="P15" s="66">
        <f t="shared" si="6"/>
        <v>8</v>
      </c>
      <c r="Q15" s="67" t="str">
        <f t="shared" si="7"/>
        <v>-</v>
      </c>
    </row>
    <row r="16" spans="1:17" ht="28.5" customHeight="1" x14ac:dyDescent="0.35">
      <c r="A16" s="61">
        <v>10</v>
      </c>
      <c r="B16" s="54" t="s">
        <v>76</v>
      </c>
      <c r="C16" s="62" t="s">
        <v>92</v>
      </c>
      <c r="D16" s="62">
        <f t="shared" si="0"/>
        <v>7</v>
      </c>
      <c r="E16" s="62" t="s">
        <v>90</v>
      </c>
      <c r="F16" s="62">
        <f t="shared" si="1"/>
        <v>6</v>
      </c>
      <c r="G16" s="62" t="s">
        <v>94</v>
      </c>
      <c r="H16" s="63">
        <f t="shared" si="2"/>
        <v>8</v>
      </c>
      <c r="I16" s="63" t="s">
        <v>91</v>
      </c>
      <c r="J16" s="63">
        <f t="shared" si="3"/>
        <v>10</v>
      </c>
      <c r="K16" s="64">
        <v>24</v>
      </c>
      <c r="L16" s="57">
        <f t="shared" si="5"/>
        <v>186</v>
      </c>
      <c r="M16" s="65">
        <f t="shared" si="4"/>
        <v>7.75</v>
      </c>
      <c r="N16" s="64">
        <v>30</v>
      </c>
      <c r="O16" s="63">
        <v>270</v>
      </c>
      <c r="P16" s="66">
        <f t="shared" si="6"/>
        <v>8.4444444444444446</v>
      </c>
      <c r="Q16" s="67" t="str">
        <f t="shared" si="7"/>
        <v>-</v>
      </c>
    </row>
    <row r="17" spans="2:20" ht="20.25" customHeight="1" x14ac:dyDescent="0.2">
      <c r="G17" s="32"/>
      <c r="N17" s="109"/>
      <c r="O17" s="109"/>
      <c r="P17" s="109"/>
    </row>
    <row r="20" spans="2:20" ht="45" customHeight="1" x14ac:dyDescent="0.2">
      <c r="B20" s="15" t="s">
        <v>7</v>
      </c>
      <c r="C20" s="25"/>
      <c r="D20" s="68" t="s">
        <v>8</v>
      </c>
      <c r="E20" s="68"/>
      <c r="F20" s="25"/>
      <c r="G20" s="68" t="s">
        <v>46</v>
      </c>
      <c r="H20" s="69"/>
      <c r="I20" s="69"/>
      <c r="K20" s="15" t="s">
        <v>45</v>
      </c>
      <c r="M20" s="31"/>
      <c r="O20" s="68" t="s">
        <v>98</v>
      </c>
      <c r="P20" s="68"/>
    </row>
    <row r="21" spans="2:20" x14ac:dyDescent="0.2">
      <c r="B21" s="15"/>
      <c r="C21" s="25"/>
      <c r="D21" s="25"/>
      <c r="E21" s="25"/>
      <c r="F21" s="25"/>
      <c r="G21" s="25"/>
      <c r="H21" s="25"/>
      <c r="I21" s="25"/>
      <c r="J21" s="25"/>
      <c r="K21" s="5"/>
      <c r="L21" s="5"/>
      <c r="M21" s="5"/>
    </row>
    <row r="22" spans="2:20" ht="13.15" customHeight="1" x14ac:dyDescent="0.2">
      <c r="B22" s="15"/>
      <c r="C22" s="68"/>
      <c r="D22" s="68"/>
      <c r="E22" s="68"/>
      <c r="F22" s="25"/>
      <c r="G22" s="25"/>
      <c r="H22" s="25"/>
      <c r="I22" s="32" t="s">
        <v>54</v>
      </c>
      <c r="K22" s="25"/>
      <c r="L22" s="5"/>
      <c r="M22" s="5"/>
    </row>
    <row r="24" spans="2:20" x14ac:dyDescent="0.2">
      <c r="B24" s="96"/>
      <c r="C24" s="97"/>
      <c r="D24" s="97"/>
      <c r="E24" s="97"/>
      <c r="F24" s="97"/>
      <c r="G24" s="97"/>
      <c r="H24" s="97"/>
    </row>
    <row r="25" spans="2:20" x14ac:dyDescent="0.2">
      <c r="T25" s="35" t="s">
        <v>9</v>
      </c>
    </row>
    <row r="31" spans="2:20" x14ac:dyDescent="0.2">
      <c r="F31" s="17" t="s">
        <v>9</v>
      </c>
    </row>
    <row r="39" spans="3:3" x14ac:dyDescent="0.2">
      <c r="C39" s="17" t="s">
        <v>9</v>
      </c>
    </row>
  </sheetData>
  <mergeCells count="25">
    <mergeCell ref="D20:E20"/>
    <mergeCell ref="G20:I20"/>
    <mergeCell ref="O20:P20"/>
    <mergeCell ref="L4:L6"/>
    <mergeCell ref="M4:M6"/>
    <mergeCell ref="C5:D5"/>
    <mergeCell ref="E5:F5"/>
    <mergeCell ref="G5:H5"/>
    <mergeCell ref="I5:J5"/>
    <mergeCell ref="B24:H24"/>
    <mergeCell ref="C22:E22"/>
    <mergeCell ref="A1:Q1"/>
    <mergeCell ref="A2:Q2"/>
    <mergeCell ref="A3:Q3"/>
    <mergeCell ref="N5:N6"/>
    <mergeCell ref="O5:O6"/>
    <mergeCell ref="N4:O4"/>
    <mergeCell ref="K4:K6"/>
    <mergeCell ref="A4:A6"/>
    <mergeCell ref="B4:B6"/>
    <mergeCell ref="C4:D4"/>
    <mergeCell ref="E4:F4"/>
    <mergeCell ref="G4:H4"/>
    <mergeCell ref="I4:J4"/>
    <mergeCell ref="N17:P17"/>
  </mergeCells>
  <printOptions horizontalCentered="1"/>
  <pageMargins left="0.74803149606299213" right="0.74803149606299213" top="0.39370078740157483" bottom="0.43307086614173229" header="0.27559055118110237" footer="0.27559055118110237"/>
  <pageSetup paperSize="5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7"/>
  <sheetViews>
    <sheetView tabSelected="1" view="pageBreakPreview" topLeftCell="A7" zoomScale="87" zoomScaleSheetLayoutView="87" workbookViewId="0">
      <selection activeCell="R23" sqref="R23"/>
    </sheetView>
  </sheetViews>
  <sheetFormatPr defaultRowHeight="12.75" x14ac:dyDescent="0.2"/>
  <cols>
    <col min="1" max="1" width="6.7109375" customWidth="1"/>
    <col min="2" max="2" width="15.7109375" customWidth="1"/>
    <col min="3" max="3" width="9.140625" customWidth="1"/>
    <col min="4" max="4" width="7.140625" customWidth="1"/>
    <col min="5" max="5" width="9.85546875" customWidth="1"/>
    <col min="6" max="6" width="8.140625" customWidth="1"/>
    <col min="7" max="7" width="9.85546875" customWidth="1"/>
    <col min="8" max="8" width="7.42578125" customWidth="1"/>
    <col min="9" max="9" width="9.42578125" customWidth="1"/>
    <col min="10" max="10" width="8.28515625" customWidth="1"/>
    <col min="11" max="11" width="8.7109375" customWidth="1"/>
    <col min="12" max="12" width="7.42578125" customWidth="1"/>
    <col min="13" max="13" width="7.5703125" customWidth="1"/>
    <col min="14" max="14" width="8.5703125" customWidth="1"/>
    <col min="15" max="15" width="9.5703125" customWidth="1"/>
    <col min="16" max="16" width="8" customWidth="1"/>
    <col min="17" max="18" width="9.5703125" customWidth="1"/>
    <col min="19" max="19" width="7" customWidth="1"/>
  </cols>
  <sheetData>
    <row r="1" spans="1:20" ht="22.5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20" ht="27.75" customHeight="1" x14ac:dyDescent="0.3">
      <c r="A2" s="98" t="s">
        <v>87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20" ht="18" customHeight="1" x14ac:dyDescent="0.2">
      <c r="A3" s="116" t="s">
        <v>10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</row>
    <row r="4" spans="1:20" ht="15.75" customHeight="1" x14ac:dyDescent="0.2">
      <c r="A4" s="105" t="s">
        <v>1</v>
      </c>
      <c r="B4" s="107" t="s">
        <v>2</v>
      </c>
      <c r="C4" s="118" t="s">
        <v>31</v>
      </c>
      <c r="D4" s="118"/>
      <c r="E4" s="118" t="s">
        <v>36</v>
      </c>
      <c r="F4" s="118"/>
      <c r="G4" s="118" t="s">
        <v>37</v>
      </c>
      <c r="H4" s="118"/>
      <c r="I4" s="118" t="s">
        <v>38</v>
      </c>
      <c r="J4" s="118"/>
      <c r="K4" s="118" t="s">
        <v>39</v>
      </c>
      <c r="L4" s="118"/>
      <c r="M4" s="103" t="s">
        <v>11</v>
      </c>
      <c r="N4" s="103" t="s">
        <v>3</v>
      </c>
      <c r="O4" s="103" t="s">
        <v>41</v>
      </c>
      <c r="P4" s="102" t="s">
        <v>14</v>
      </c>
      <c r="Q4" s="102"/>
      <c r="R4" s="29" t="s">
        <v>15</v>
      </c>
      <c r="S4" s="28" t="s">
        <v>4</v>
      </c>
    </row>
    <row r="5" spans="1:20" ht="30" customHeight="1" x14ac:dyDescent="0.2">
      <c r="A5" s="105"/>
      <c r="B5" s="105"/>
      <c r="C5" s="120" t="s">
        <v>32</v>
      </c>
      <c r="D5" s="120"/>
      <c r="E5" s="113" t="s">
        <v>33</v>
      </c>
      <c r="F5" s="113"/>
      <c r="G5" s="113" t="s">
        <v>34</v>
      </c>
      <c r="H5" s="113"/>
      <c r="I5" s="113" t="s">
        <v>40</v>
      </c>
      <c r="J5" s="113"/>
      <c r="K5" s="113" t="s">
        <v>35</v>
      </c>
      <c r="L5" s="113"/>
      <c r="M5" s="103"/>
      <c r="N5" s="119"/>
      <c r="O5" s="103"/>
      <c r="P5" s="100" t="s">
        <v>11</v>
      </c>
      <c r="Q5" s="100" t="s">
        <v>3</v>
      </c>
      <c r="R5" s="29" t="s">
        <v>4</v>
      </c>
      <c r="S5" s="28" t="s">
        <v>5</v>
      </c>
    </row>
    <row r="6" spans="1:20" ht="18.75" customHeight="1" x14ac:dyDescent="0.2">
      <c r="A6" s="105"/>
      <c r="B6" s="105"/>
      <c r="C6" s="27" t="s">
        <v>6</v>
      </c>
      <c r="D6" s="27">
        <v>6</v>
      </c>
      <c r="E6" s="27" t="s">
        <v>6</v>
      </c>
      <c r="F6" s="27">
        <v>6</v>
      </c>
      <c r="G6" s="27" t="s">
        <v>6</v>
      </c>
      <c r="H6" s="27">
        <v>6</v>
      </c>
      <c r="I6" s="27" t="s">
        <v>6</v>
      </c>
      <c r="J6" s="27">
        <v>6</v>
      </c>
      <c r="K6" s="27" t="s">
        <v>6</v>
      </c>
      <c r="L6" s="27">
        <v>3</v>
      </c>
      <c r="M6" s="103"/>
      <c r="N6" s="119"/>
      <c r="O6" s="103"/>
      <c r="P6" s="100"/>
      <c r="Q6" s="100"/>
      <c r="R6" s="29" t="s">
        <v>42</v>
      </c>
      <c r="S6" s="19">
        <v>5</v>
      </c>
    </row>
    <row r="7" spans="1:20" ht="25.5" customHeight="1" x14ac:dyDescent="0.2">
      <c r="A7" s="2">
        <v>1</v>
      </c>
      <c r="B7" s="6" t="s">
        <v>78</v>
      </c>
      <c r="C7" s="1" t="s">
        <v>90</v>
      </c>
      <c r="D7" s="2">
        <f t="shared" ref="D7:D15" si="0">IF(C7="AA",10, IF(C7="AB",9, IF(C7="BB",8, IF(C7="BC",7,IF(C7="CC",6, IF(C7="CD",5, IF(C7="DD",4,IF(C7="F",0))))))))</f>
        <v>6</v>
      </c>
      <c r="E7" s="2" t="s">
        <v>92</v>
      </c>
      <c r="F7" s="2">
        <f t="shared" ref="F7:F15" si="1">IF(E7="AA",10, IF(E7="AB",9, IF(E7="BB",8, IF(E7="BC",7,IF(E7="CC",6, IF(E7="CD",5, IF(E7="DD",4,IF(E7="F",0))))))))</f>
        <v>7</v>
      </c>
      <c r="G7" s="50" t="s">
        <v>97</v>
      </c>
      <c r="H7" s="51" t="b">
        <f t="shared" ref="H7:H15" si="2">IF(G7="AA",10, IF(G7="AB",9, IF(G7="BB",8, IF(G7="BC",7,IF(G7="CC",6, IF(G7="CD",5, IF(G7="DD",4,IF(G7="F",0))))))))</f>
        <v>0</v>
      </c>
      <c r="I7" s="50" t="s">
        <v>97</v>
      </c>
      <c r="J7" s="51" t="b">
        <f t="shared" ref="J7:J15" si="3">IF(I7="AA",10, IF(I7="AB",9, IF(I7="BB",8, IF(I7="BC",7,IF(I7="CC",6, IF(I7="CD",5, IF(I7="DD",4,IF(I7="F",0))))))))</f>
        <v>0</v>
      </c>
      <c r="K7" s="3" t="s">
        <v>93</v>
      </c>
      <c r="L7" s="3">
        <f t="shared" ref="L7:L15" si="4">IF(K7="AA",10, IF(K7="AB",9, IF(K7="BB",8, IF(K7="BC",7,IF(K7="CC",6, IF(K7="CD",5, IF(K7="DD",4,IF(K7="F",0))))))))</f>
        <v>9</v>
      </c>
      <c r="M7" s="52">
        <v>15</v>
      </c>
      <c r="N7" s="3">
        <f>(D7*6+F7*6+H7*6+J7*6+L7*3)</f>
        <v>105</v>
      </c>
      <c r="O7" s="4">
        <f t="shared" ref="O7:O15" si="5">N7/M7</f>
        <v>7</v>
      </c>
      <c r="P7" s="3">
        <v>27</v>
      </c>
      <c r="Q7" s="3">
        <v>168</v>
      </c>
      <c r="R7" s="30">
        <f>(N7+Q7)/(M7+P7)</f>
        <v>6.5</v>
      </c>
      <c r="S7" s="22" t="str">
        <f>IF(R7&lt;5,"***","-")</f>
        <v>-</v>
      </c>
    </row>
    <row r="8" spans="1:20" ht="25.5" customHeight="1" x14ac:dyDescent="0.2">
      <c r="A8" s="2">
        <v>2</v>
      </c>
      <c r="B8" s="6" t="s">
        <v>79</v>
      </c>
      <c r="C8" s="1" t="s">
        <v>92</v>
      </c>
      <c r="D8" s="2">
        <f t="shared" si="0"/>
        <v>7</v>
      </c>
      <c r="E8" s="2" t="s">
        <v>93</v>
      </c>
      <c r="F8" s="2">
        <f t="shared" si="1"/>
        <v>9</v>
      </c>
      <c r="G8" s="2" t="s">
        <v>92</v>
      </c>
      <c r="H8" s="3">
        <f t="shared" si="2"/>
        <v>7</v>
      </c>
      <c r="I8" s="3" t="s">
        <v>94</v>
      </c>
      <c r="J8" s="3">
        <f t="shared" si="3"/>
        <v>8</v>
      </c>
      <c r="K8" s="3" t="s">
        <v>94</v>
      </c>
      <c r="L8" s="3">
        <f t="shared" si="4"/>
        <v>8</v>
      </c>
      <c r="M8" s="3">
        <v>27</v>
      </c>
      <c r="N8" s="3">
        <f t="shared" ref="N8:N15" si="6">(D8*6+F8*6+H8*6+J8*6+L8*3)</f>
        <v>210</v>
      </c>
      <c r="O8" s="4">
        <f t="shared" si="5"/>
        <v>7.7777777777777777</v>
      </c>
      <c r="P8" s="3">
        <v>27</v>
      </c>
      <c r="Q8" s="3">
        <v>192</v>
      </c>
      <c r="R8" s="30">
        <f t="shared" ref="R8:R15" si="7">(N8+Q8)/(M8+P8)</f>
        <v>7.4444444444444446</v>
      </c>
      <c r="S8" s="22" t="str">
        <f t="shared" ref="S8:S15" si="8">IF(R8&lt;5,"***","-")</f>
        <v>-</v>
      </c>
    </row>
    <row r="9" spans="1:20" ht="25.5" customHeight="1" x14ac:dyDescent="0.2">
      <c r="A9" s="2">
        <v>3</v>
      </c>
      <c r="B9" s="6" t="s">
        <v>80</v>
      </c>
      <c r="C9" s="1" t="s">
        <v>94</v>
      </c>
      <c r="D9" s="2">
        <f t="shared" ref="D9:D14" si="9">IF(C9="AA",10, IF(C9="AB",9, IF(C9="BB",8, IF(C9="BC",7,IF(C9="CC",6, IF(C9="CD",5, IF(C9="DD",4,IF(C9="F",0))))))))</f>
        <v>8</v>
      </c>
      <c r="E9" s="2" t="s">
        <v>94</v>
      </c>
      <c r="F9" s="2">
        <f t="shared" ref="F9:F14" si="10">IF(E9="AA",10, IF(E9="AB",9, IF(E9="BB",8, IF(E9="BC",7,IF(E9="CC",6, IF(E9="CD",5, IF(E9="DD",4,IF(E9="F",0))))))))</f>
        <v>8</v>
      </c>
      <c r="G9" s="2" t="s">
        <v>95</v>
      </c>
      <c r="H9" s="3">
        <f t="shared" ref="H9:H14" si="11">IF(G9="AA",10, IF(G9="AB",9, IF(G9="BB",8, IF(G9="BC",7,IF(G9="CC",6, IF(G9="CD",5, IF(G9="DD",4,IF(G9="F",0))))))))</f>
        <v>5</v>
      </c>
      <c r="I9" s="3" t="s">
        <v>92</v>
      </c>
      <c r="J9" s="3">
        <f t="shared" ref="J9:J14" si="12">IF(I9="AA",10, IF(I9="AB",9, IF(I9="BB",8, IF(I9="BC",7,IF(I9="CC",6, IF(I9="CD",5, IF(I9="DD",4,IF(I9="F",0))))))))</f>
        <v>7</v>
      </c>
      <c r="K9" s="3" t="s">
        <v>94</v>
      </c>
      <c r="L9" s="3">
        <f t="shared" ref="L9:L14" si="13">IF(K9="AA",10, IF(K9="AB",9, IF(K9="BB",8, IF(K9="BC",7,IF(K9="CC",6, IF(K9="CD",5, IF(K9="DD",4,IF(K9="F",0))))))))</f>
        <v>8</v>
      </c>
      <c r="M9" s="3">
        <v>27</v>
      </c>
      <c r="N9" s="3">
        <f t="shared" si="6"/>
        <v>192</v>
      </c>
      <c r="O9" s="4">
        <f t="shared" ref="O9:O14" si="14">N9/M9</f>
        <v>7.1111111111111107</v>
      </c>
      <c r="P9" s="3">
        <v>27</v>
      </c>
      <c r="Q9" s="3">
        <v>138</v>
      </c>
      <c r="R9" s="30">
        <f t="shared" ref="R9:R14" si="15">(N9+Q9)/(M9+P9)</f>
        <v>6.1111111111111107</v>
      </c>
      <c r="S9" s="22" t="str">
        <f t="shared" ref="S9:S14" si="16">IF(R9&lt;5,"***","-")</f>
        <v>-</v>
      </c>
    </row>
    <row r="10" spans="1:20" ht="25.5" customHeight="1" x14ac:dyDescent="0.2">
      <c r="A10" s="3">
        <v>4</v>
      </c>
      <c r="B10" s="6" t="s">
        <v>81</v>
      </c>
      <c r="C10" s="34" t="s">
        <v>92</v>
      </c>
      <c r="D10" s="3">
        <f t="shared" si="9"/>
        <v>7</v>
      </c>
      <c r="E10" s="3" t="s">
        <v>93</v>
      </c>
      <c r="F10" s="3">
        <f t="shared" si="10"/>
        <v>9</v>
      </c>
      <c r="G10" s="3" t="s">
        <v>95</v>
      </c>
      <c r="H10" s="3">
        <f t="shared" si="11"/>
        <v>5</v>
      </c>
      <c r="I10" s="3" t="s">
        <v>94</v>
      </c>
      <c r="J10" s="3">
        <f t="shared" si="12"/>
        <v>8</v>
      </c>
      <c r="K10" s="3" t="s">
        <v>93</v>
      </c>
      <c r="L10" s="3">
        <f t="shared" si="13"/>
        <v>9</v>
      </c>
      <c r="M10" s="3">
        <v>27</v>
      </c>
      <c r="N10" s="3">
        <f t="shared" si="6"/>
        <v>201</v>
      </c>
      <c r="O10" s="40">
        <f t="shared" si="14"/>
        <v>7.4444444444444446</v>
      </c>
      <c r="P10" s="3">
        <v>27</v>
      </c>
      <c r="Q10" s="3">
        <v>198</v>
      </c>
      <c r="R10" s="41">
        <f t="shared" si="15"/>
        <v>7.3888888888888893</v>
      </c>
      <c r="S10" s="42" t="str">
        <f t="shared" si="16"/>
        <v>-</v>
      </c>
      <c r="T10" s="35"/>
    </row>
    <row r="11" spans="1:20" ht="25.5" customHeight="1" x14ac:dyDescent="0.2">
      <c r="A11" s="2">
        <v>5</v>
      </c>
      <c r="B11" s="6" t="s">
        <v>82</v>
      </c>
      <c r="C11" s="1" t="s">
        <v>92</v>
      </c>
      <c r="D11" s="2">
        <f t="shared" si="9"/>
        <v>7</v>
      </c>
      <c r="E11" s="2" t="s">
        <v>93</v>
      </c>
      <c r="F11" s="2">
        <f t="shared" si="10"/>
        <v>9</v>
      </c>
      <c r="G11" s="2" t="s">
        <v>92</v>
      </c>
      <c r="H11" s="3">
        <f t="shared" si="11"/>
        <v>7</v>
      </c>
      <c r="I11" s="3" t="s">
        <v>94</v>
      </c>
      <c r="J11" s="3">
        <f t="shared" si="12"/>
        <v>8</v>
      </c>
      <c r="K11" s="3" t="s">
        <v>94</v>
      </c>
      <c r="L11" s="3">
        <f t="shared" si="13"/>
        <v>8</v>
      </c>
      <c r="M11" s="3">
        <v>27</v>
      </c>
      <c r="N11" s="3">
        <f t="shared" si="6"/>
        <v>210</v>
      </c>
      <c r="O11" s="4">
        <f t="shared" si="14"/>
        <v>7.7777777777777777</v>
      </c>
      <c r="P11" s="3">
        <v>27</v>
      </c>
      <c r="Q11" s="3">
        <v>225</v>
      </c>
      <c r="R11" s="30">
        <f t="shared" si="15"/>
        <v>8.0555555555555554</v>
      </c>
      <c r="S11" s="22" t="str">
        <f t="shared" si="16"/>
        <v>-</v>
      </c>
    </row>
    <row r="12" spans="1:20" ht="25.5" customHeight="1" x14ac:dyDescent="0.2">
      <c r="A12" s="2">
        <v>6</v>
      </c>
      <c r="B12" s="6" t="s">
        <v>83</v>
      </c>
      <c r="C12" s="1" t="s">
        <v>94</v>
      </c>
      <c r="D12" s="2">
        <f t="shared" si="9"/>
        <v>8</v>
      </c>
      <c r="E12" s="2" t="s">
        <v>91</v>
      </c>
      <c r="F12" s="2">
        <f t="shared" si="10"/>
        <v>10</v>
      </c>
      <c r="G12" s="2" t="s">
        <v>94</v>
      </c>
      <c r="H12" s="3">
        <f t="shared" si="11"/>
        <v>8</v>
      </c>
      <c r="I12" s="3" t="s">
        <v>94</v>
      </c>
      <c r="J12" s="3">
        <f t="shared" si="12"/>
        <v>8</v>
      </c>
      <c r="K12" s="3" t="s">
        <v>94</v>
      </c>
      <c r="L12" s="3">
        <f t="shared" si="13"/>
        <v>8</v>
      </c>
      <c r="M12" s="3">
        <v>27</v>
      </c>
      <c r="N12" s="3">
        <f t="shared" si="6"/>
        <v>228</v>
      </c>
      <c r="O12" s="4">
        <f t="shared" si="14"/>
        <v>8.4444444444444446</v>
      </c>
      <c r="P12" s="3">
        <v>27</v>
      </c>
      <c r="Q12" s="3">
        <v>225</v>
      </c>
      <c r="R12" s="30">
        <f t="shared" si="15"/>
        <v>8.3888888888888893</v>
      </c>
      <c r="S12" s="22" t="str">
        <f t="shared" si="16"/>
        <v>-</v>
      </c>
    </row>
    <row r="13" spans="1:20" ht="25.5" customHeight="1" x14ac:dyDescent="0.2">
      <c r="A13" s="2">
        <v>7</v>
      </c>
      <c r="B13" s="6" t="s">
        <v>84</v>
      </c>
      <c r="C13" s="1" t="s">
        <v>94</v>
      </c>
      <c r="D13" s="2">
        <f t="shared" si="9"/>
        <v>8</v>
      </c>
      <c r="E13" s="2" t="s">
        <v>94</v>
      </c>
      <c r="F13" s="2">
        <f t="shared" si="10"/>
        <v>8</v>
      </c>
      <c r="G13" s="2" t="s">
        <v>90</v>
      </c>
      <c r="H13" s="3">
        <f t="shared" si="11"/>
        <v>6</v>
      </c>
      <c r="I13" s="3" t="s">
        <v>92</v>
      </c>
      <c r="J13" s="3">
        <f t="shared" si="12"/>
        <v>7</v>
      </c>
      <c r="K13" s="3" t="s">
        <v>94</v>
      </c>
      <c r="L13" s="3">
        <f t="shared" si="13"/>
        <v>8</v>
      </c>
      <c r="M13" s="3">
        <v>27</v>
      </c>
      <c r="N13" s="3">
        <f t="shared" si="6"/>
        <v>198</v>
      </c>
      <c r="O13" s="4">
        <f t="shared" si="14"/>
        <v>7.333333333333333</v>
      </c>
      <c r="P13" s="3">
        <v>27</v>
      </c>
      <c r="Q13" s="3">
        <v>195</v>
      </c>
      <c r="R13" s="30">
        <f t="shared" si="15"/>
        <v>7.2777777777777777</v>
      </c>
      <c r="S13" s="22" t="str">
        <f t="shared" si="16"/>
        <v>-</v>
      </c>
    </row>
    <row r="14" spans="1:20" ht="25.5" customHeight="1" x14ac:dyDescent="0.2">
      <c r="A14" s="2">
        <v>8</v>
      </c>
      <c r="B14" s="6" t="s">
        <v>85</v>
      </c>
      <c r="C14" s="1" t="s">
        <v>94</v>
      </c>
      <c r="D14" s="2">
        <f t="shared" si="9"/>
        <v>8</v>
      </c>
      <c r="E14" s="2" t="s">
        <v>94</v>
      </c>
      <c r="F14" s="2">
        <f t="shared" si="10"/>
        <v>8</v>
      </c>
      <c r="G14" s="2" t="s">
        <v>90</v>
      </c>
      <c r="H14" s="3">
        <f t="shared" si="11"/>
        <v>6</v>
      </c>
      <c r="I14" s="3" t="s">
        <v>94</v>
      </c>
      <c r="J14" s="3">
        <f t="shared" si="12"/>
        <v>8</v>
      </c>
      <c r="K14" s="3" t="s">
        <v>93</v>
      </c>
      <c r="L14" s="3">
        <f t="shared" si="13"/>
        <v>9</v>
      </c>
      <c r="M14" s="3">
        <v>27</v>
      </c>
      <c r="N14" s="3">
        <f t="shared" si="6"/>
        <v>207</v>
      </c>
      <c r="O14" s="4">
        <f t="shared" si="14"/>
        <v>7.666666666666667</v>
      </c>
      <c r="P14" s="3">
        <v>27</v>
      </c>
      <c r="Q14" s="3">
        <v>186</v>
      </c>
      <c r="R14" s="30">
        <f t="shared" si="15"/>
        <v>7.2777777777777777</v>
      </c>
      <c r="S14" s="22" t="str">
        <f t="shared" si="16"/>
        <v>-</v>
      </c>
    </row>
    <row r="15" spans="1:20" ht="25.5" customHeight="1" x14ac:dyDescent="0.2">
      <c r="A15" s="2">
        <v>9</v>
      </c>
      <c r="B15" s="6" t="s">
        <v>86</v>
      </c>
      <c r="C15" s="1" t="s">
        <v>90</v>
      </c>
      <c r="D15" s="2">
        <f t="shared" si="0"/>
        <v>6</v>
      </c>
      <c r="E15" s="2" t="s">
        <v>94</v>
      </c>
      <c r="F15" s="2">
        <f t="shared" si="1"/>
        <v>8</v>
      </c>
      <c r="G15" s="3" t="s">
        <v>90</v>
      </c>
      <c r="H15" s="3">
        <f t="shared" si="2"/>
        <v>6</v>
      </c>
      <c r="I15" s="3" t="s">
        <v>90</v>
      </c>
      <c r="J15" s="3">
        <f t="shared" si="3"/>
        <v>6</v>
      </c>
      <c r="K15" s="3" t="s">
        <v>93</v>
      </c>
      <c r="L15" s="3">
        <f t="shared" si="4"/>
        <v>9</v>
      </c>
      <c r="M15" s="3">
        <v>27</v>
      </c>
      <c r="N15" s="3">
        <f t="shared" si="6"/>
        <v>183</v>
      </c>
      <c r="O15" s="4">
        <f t="shared" si="5"/>
        <v>6.7777777777777777</v>
      </c>
      <c r="P15" s="3">
        <v>27</v>
      </c>
      <c r="Q15" s="3">
        <v>198</v>
      </c>
      <c r="R15" s="30">
        <f t="shared" si="7"/>
        <v>7.0555555555555554</v>
      </c>
      <c r="S15" s="22" t="str">
        <f t="shared" si="8"/>
        <v>-</v>
      </c>
    </row>
    <row r="16" spans="1:20" ht="18.75" x14ac:dyDescent="0.2">
      <c r="A16" s="7"/>
      <c r="B16" s="8"/>
      <c r="C16" s="9"/>
      <c r="D16" s="10"/>
      <c r="E16" s="26"/>
      <c r="F16" s="10"/>
      <c r="G16" s="11"/>
      <c r="H16" s="11"/>
      <c r="I16" s="7"/>
      <c r="J16" s="11"/>
      <c r="K16" s="7"/>
      <c r="L16" s="11"/>
      <c r="M16" s="11"/>
      <c r="N16" s="11"/>
      <c r="O16" s="12"/>
      <c r="P16" s="13"/>
    </row>
    <row r="17" spans="1:19" ht="18.75" x14ac:dyDescent="0.2">
      <c r="A17" s="7"/>
      <c r="B17" s="8"/>
      <c r="C17" s="9"/>
      <c r="D17" s="10"/>
      <c r="E17" s="9"/>
      <c r="F17" s="10"/>
      <c r="G17" s="9"/>
      <c r="H17" s="11"/>
      <c r="I17" s="7"/>
      <c r="J17" s="11"/>
      <c r="K17" s="7"/>
      <c r="L17" s="11"/>
      <c r="M17" s="11"/>
      <c r="N17" s="11"/>
      <c r="O17" s="12"/>
      <c r="P17" s="13"/>
    </row>
    <row r="18" spans="1:19" ht="15" customHeight="1" x14ac:dyDescent="0.2">
      <c r="A18" s="7"/>
      <c r="B18" s="8"/>
      <c r="C18" s="9"/>
      <c r="D18" s="10"/>
      <c r="E18" s="9"/>
      <c r="F18" s="10"/>
      <c r="G18" s="9"/>
      <c r="H18" s="11"/>
      <c r="I18" s="7"/>
      <c r="J18" s="11"/>
      <c r="K18" s="7"/>
      <c r="L18" s="11"/>
      <c r="M18" s="11"/>
      <c r="N18" s="11"/>
      <c r="O18" s="12"/>
      <c r="P18" s="13"/>
    </row>
    <row r="19" spans="1:19" hidden="1" x14ac:dyDescent="0.2"/>
    <row r="20" spans="1:19" x14ac:dyDescent="0.2">
      <c r="B20" s="5" t="s">
        <v>7</v>
      </c>
      <c r="C20" s="5"/>
      <c r="D20" s="110" t="s">
        <v>8</v>
      </c>
      <c r="E20" s="111"/>
      <c r="F20" s="5"/>
      <c r="G20" s="121" t="s">
        <v>55</v>
      </c>
      <c r="H20" s="97"/>
      <c r="I20" s="97"/>
      <c r="J20" s="97"/>
      <c r="K20" s="68" t="s">
        <v>99</v>
      </c>
      <c r="L20" s="69"/>
      <c r="M20" s="69"/>
      <c r="N20" s="69"/>
      <c r="O20" s="5"/>
      <c r="P20" s="68" t="s">
        <v>98</v>
      </c>
      <c r="Q20" s="68"/>
      <c r="R20" s="112"/>
      <c r="S20" s="112"/>
    </row>
    <row r="21" spans="1:19" x14ac:dyDescent="0.2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9" x14ac:dyDescent="0.2">
      <c r="B22" s="114"/>
      <c r="C22" s="112"/>
      <c r="D22" s="112"/>
      <c r="E22" s="112"/>
      <c r="F22" s="112"/>
      <c r="G22" s="112"/>
      <c r="H22" s="112"/>
      <c r="I22" s="112"/>
      <c r="J22" s="112"/>
      <c r="K22" s="5"/>
      <c r="L22" s="5"/>
      <c r="M22" s="5"/>
      <c r="N22" s="5"/>
      <c r="O22" s="5"/>
    </row>
    <row r="25" spans="1:19" x14ac:dyDescent="0.2">
      <c r="D25" t="s">
        <v>9</v>
      </c>
    </row>
    <row r="27" spans="1:19" x14ac:dyDescent="0.2">
      <c r="L27" s="35" t="s">
        <v>9</v>
      </c>
    </row>
  </sheetData>
  <mergeCells count="26">
    <mergeCell ref="B22:J22"/>
    <mergeCell ref="A1:S1"/>
    <mergeCell ref="A2:S2"/>
    <mergeCell ref="A3:S3"/>
    <mergeCell ref="A4:A6"/>
    <mergeCell ref="B4:B6"/>
    <mergeCell ref="C4:D4"/>
    <mergeCell ref="E4:F4"/>
    <mergeCell ref="G4:H4"/>
    <mergeCell ref="I4:J4"/>
    <mergeCell ref="K4:L4"/>
    <mergeCell ref="N4:N6"/>
    <mergeCell ref="O4:O6"/>
    <mergeCell ref="C5:D5"/>
    <mergeCell ref="G20:J20"/>
    <mergeCell ref="P4:Q4"/>
    <mergeCell ref="D20:E20"/>
    <mergeCell ref="K20:N20"/>
    <mergeCell ref="P20:S20"/>
    <mergeCell ref="P5:P6"/>
    <mergeCell ref="Q5:Q6"/>
    <mergeCell ref="E5:F5"/>
    <mergeCell ref="G5:H5"/>
    <mergeCell ref="I5:J5"/>
    <mergeCell ref="K5:L5"/>
    <mergeCell ref="M4:M6"/>
  </mergeCells>
  <printOptions horizontalCentered="1"/>
  <pageMargins left="0.19685039370078741" right="0.23622047244094491" top="0.39370078740157483" bottom="0.39370078740157483" header="0.51181102362204722" footer="0.51181102362204722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Math-2nd 2015 </vt:lpstr>
      <vt:lpstr>Chem -2nd 2015</vt:lpstr>
      <vt:lpstr>Phy-2nd 2015</vt:lpstr>
      <vt:lpstr>'Chem -2nd 2015'!Print_Area</vt:lpstr>
      <vt:lpstr>'Math-2nd 2015 '!Print_Area</vt:lpstr>
      <vt:lpstr>'Phy-2nd 2015'!Print_Area</vt:lpstr>
    </vt:vector>
  </TitlesOfParts>
  <Company>NITs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user</cp:lastModifiedBy>
  <cp:lastPrinted>2017-06-06T09:20:36Z</cp:lastPrinted>
  <dcterms:created xsi:type="dcterms:W3CDTF">2001-12-31T20:51:55Z</dcterms:created>
  <dcterms:modified xsi:type="dcterms:W3CDTF">2017-06-06T09:21:41Z</dcterms:modified>
</cp:coreProperties>
</file>