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Dean RC\Desktop\Ph.D. Result\"/>
    </mc:Choice>
  </mc:AlternateContent>
  <xr:revisionPtr revIDLastSave="0" documentId="13_ncr:1_{B7563386-CD77-45A2-A35A-23FC41657B76}" xr6:coauthVersionLast="40" xr6:coauthVersionMax="40" xr10:uidLastSave="{00000000-0000-0000-0000-000000000000}"/>
  <bookViews>
    <workbookView xWindow="0" yWindow="0" windowWidth="20730" windowHeight="11760" activeTab="7" xr2:uid="{00000000-000D-0000-FFFF-FFFF00000000}"/>
  </bookViews>
  <sheets>
    <sheet name="CE" sheetId="1" r:id="rId1"/>
    <sheet name="ME" sheetId="2" r:id="rId2"/>
    <sheet name="EE" sheetId="3" r:id="rId3"/>
    <sheet name="ECE" sheetId="4" r:id="rId4"/>
    <sheet name="CSE" sheetId="6" r:id="rId5"/>
    <sheet name="EIE" sheetId="7" r:id="rId6"/>
    <sheet name="HSS" sheetId="8" r:id="rId7"/>
    <sheet name="Maths" sheetId="9" r:id="rId8"/>
    <sheet name="Chemistry" sheetId="11" r:id="rId9"/>
    <sheet name="Physics" sheetId="13" r:id="rId10"/>
    <sheet name="MS" sheetId="14" r:id="rId11"/>
  </sheets>
  <definedNames>
    <definedName name="_xlnm.Print_Area" localSheetId="0">CE!$A$1:$AQ$185</definedName>
    <definedName name="_xlnm.Print_Area" localSheetId="3">ECE!$A$1:$AR$104</definedName>
    <definedName name="_xlnm.Print_Area" localSheetId="2">EE!$A$1:$AQ$172</definedName>
    <definedName name="_xlnm.Print_Area" localSheetId="1">ME!$A$1:$AU$205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7" l="1"/>
  <c r="H8" i="7"/>
  <c r="H9" i="7"/>
  <c r="J10" i="14" l="1"/>
  <c r="H10" i="14"/>
  <c r="F10" i="14"/>
  <c r="J9" i="14"/>
  <c r="H9" i="14"/>
  <c r="F9" i="14"/>
  <c r="J8" i="14"/>
  <c r="H8" i="14"/>
  <c r="F8" i="14"/>
  <c r="J7" i="14"/>
  <c r="H7" i="14"/>
  <c r="F7" i="14"/>
  <c r="L8" i="14" l="1"/>
  <c r="M8" i="14" s="1"/>
  <c r="L7" i="14"/>
  <c r="M7" i="14" s="1"/>
  <c r="L9" i="14"/>
  <c r="M9" i="14" s="1"/>
  <c r="L10" i="14"/>
  <c r="M10" i="14" s="1"/>
  <c r="L10" i="13"/>
  <c r="L11" i="13"/>
  <c r="J10" i="13"/>
  <c r="J11" i="13"/>
  <c r="F10" i="13"/>
  <c r="F11" i="13"/>
  <c r="H10" i="13"/>
  <c r="H11" i="13"/>
  <c r="L9" i="13"/>
  <c r="J9" i="13"/>
  <c r="H9" i="13"/>
  <c r="F9" i="13"/>
  <c r="L8" i="13"/>
  <c r="J8" i="13"/>
  <c r="H8" i="13"/>
  <c r="F8" i="13"/>
  <c r="L7" i="13"/>
  <c r="J7" i="13"/>
  <c r="H7" i="13"/>
  <c r="F7" i="13"/>
  <c r="H10" i="11"/>
  <c r="H11" i="11"/>
  <c r="F10" i="11"/>
  <c r="F11" i="11"/>
  <c r="H9" i="11"/>
  <c r="F9" i="11"/>
  <c r="H8" i="11"/>
  <c r="F8" i="11"/>
  <c r="H7" i="11"/>
  <c r="F7" i="11"/>
  <c r="P7" i="14" l="1"/>
  <c r="J11" i="11"/>
  <c r="K11" i="11" s="1"/>
  <c r="J8" i="11"/>
  <c r="N10" i="13"/>
  <c r="O10" i="13" s="1"/>
  <c r="N11" i="13"/>
  <c r="O11" i="13" s="1"/>
  <c r="N8" i="13"/>
  <c r="O8" i="13" s="1"/>
  <c r="N7" i="13"/>
  <c r="O7" i="13" s="1"/>
  <c r="N9" i="13"/>
  <c r="O9" i="13" s="1"/>
  <c r="J10" i="11"/>
  <c r="K10" i="11" s="1"/>
  <c r="J7" i="11"/>
  <c r="J9" i="11"/>
  <c r="K9" i="11" s="1"/>
  <c r="AD17" i="9"/>
  <c r="AB17" i="9"/>
  <c r="Z17" i="9"/>
  <c r="X17" i="9"/>
  <c r="V17" i="9"/>
  <c r="T17" i="9"/>
  <c r="R17" i="9"/>
  <c r="P17" i="9"/>
  <c r="N17" i="9"/>
  <c r="L17" i="9"/>
  <c r="J17" i="9"/>
  <c r="H17" i="9"/>
  <c r="F17" i="9"/>
  <c r="AD16" i="9"/>
  <c r="AB16" i="9"/>
  <c r="Z16" i="9"/>
  <c r="X16" i="9"/>
  <c r="V16" i="9"/>
  <c r="T16" i="9"/>
  <c r="R16" i="9"/>
  <c r="P16" i="9"/>
  <c r="N16" i="9"/>
  <c r="L16" i="9"/>
  <c r="J16" i="9"/>
  <c r="H16" i="9"/>
  <c r="F16" i="9"/>
  <c r="AD15" i="9"/>
  <c r="AB15" i="9"/>
  <c r="Z15" i="9"/>
  <c r="X15" i="9"/>
  <c r="V15" i="9"/>
  <c r="T15" i="9"/>
  <c r="R15" i="9"/>
  <c r="P15" i="9"/>
  <c r="N15" i="9"/>
  <c r="L15" i="9"/>
  <c r="J15" i="9"/>
  <c r="H15" i="9"/>
  <c r="F15" i="9"/>
  <c r="AD14" i="9"/>
  <c r="AB14" i="9"/>
  <c r="Z14" i="9"/>
  <c r="X14" i="9"/>
  <c r="V14" i="9"/>
  <c r="T14" i="9"/>
  <c r="R14" i="9"/>
  <c r="P14" i="9"/>
  <c r="N14" i="9"/>
  <c r="L14" i="9"/>
  <c r="J14" i="9"/>
  <c r="H14" i="9"/>
  <c r="F14" i="9"/>
  <c r="AD13" i="9"/>
  <c r="AB13" i="9"/>
  <c r="Z13" i="9"/>
  <c r="X13" i="9"/>
  <c r="V13" i="9"/>
  <c r="T13" i="9"/>
  <c r="R13" i="9"/>
  <c r="P13" i="9"/>
  <c r="N13" i="9"/>
  <c r="L13" i="9"/>
  <c r="J13" i="9"/>
  <c r="H13" i="9"/>
  <c r="F13" i="9"/>
  <c r="AD12" i="9"/>
  <c r="AB12" i="9"/>
  <c r="Z12" i="9"/>
  <c r="X12" i="9"/>
  <c r="V12" i="9"/>
  <c r="T12" i="9"/>
  <c r="R12" i="9"/>
  <c r="P12" i="9"/>
  <c r="N12" i="9"/>
  <c r="L12" i="9"/>
  <c r="J12" i="9"/>
  <c r="H12" i="9"/>
  <c r="F12" i="9"/>
  <c r="AD11" i="9"/>
  <c r="AB11" i="9"/>
  <c r="Z11" i="9"/>
  <c r="X11" i="9"/>
  <c r="V11" i="9"/>
  <c r="T11" i="9"/>
  <c r="R11" i="9"/>
  <c r="P11" i="9"/>
  <c r="N11" i="9"/>
  <c r="L11" i="9"/>
  <c r="J11" i="9"/>
  <c r="H11" i="9"/>
  <c r="F11" i="9"/>
  <c r="AD10" i="9"/>
  <c r="AB10" i="9"/>
  <c r="Z10" i="9"/>
  <c r="X10" i="9"/>
  <c r="V10" i="9"/>
  <c r="T10" i="9"/>
  <c r="R10" i="9"/>
  <c r="P10" i="9"/>
  <c r="N10" i="9"/>
  <c r="L10" i="9"/>
  <c r="J10" i="9"/>
  <c r="H10" i="9"/>
  <c r="F10" i="9"/>
  <c r="AD9" i="9"/>
  <c r="AB9" i="9"/>
  <c r="Z9" i="9"/>
  <c r="X9" i="9"/>
  <c r="V9" i="9"/>
  <c r="T9" i="9"/>
  <c r="R9" i="9"/>
  <c r="P9" i="9"/>
  <c r="N9" i="9"/>
  <c r="L9" i="9"/>
  <c r="J9" i="9"/>
  <c r="H9" i="9"/>
  <c r="F9" i="9"/>
  <c r="AD8" i="9"/>
  <c r="AB8" i="9"/>
  <c r="Z8" i="9"/>
  <c r="X8" i="9"/>
  <c r="V8" i="9"/>
  <c r="T8" i="9"/>
  <c r="R8" i="9"/>
  <c r="P8" i="9"/>
  <c r="N8" i="9"/>
  <c r="L8" i="9"/>
  <c r="J8" i="9"/>
  <c r="H8" i="9"/>
  <c r="F8" i="9"/>
  <c r="AD7" i="9"/>
  <c r="AB7" i="9"/>
  <c r="Z7" i="9"/>
  <c r="X7" i="9"/>
  <c r="V7" i="9"/>
  <c r="T7" i="9"/>
  <c r="R7" i="9"/>
  <c r="P7" i="9"/>
  <c r="N7" i="9"/>
  <c r="L7" i="9"/>
  <c r="J7" i="9"/>
  <c r="H7" i="9"/>
  <c r="F7" i="9"/>
  <c r="L7" i="8"/>
  <c r="J7" i="8"/>
  <c r="H7" i="8"/>
  <c r="F7" i="8"/>
  <c r="K8" i="11" l="1"/>
  <c r="N8" i="11"/>
  <c r="K7" i="11"/>
  <c r="N7" i="11"/>
  <c r="N7" i="8"/>
  <c r="O7" i="8" s="1"/>
  <c r="AF17" i="9"/>
  <c r="AG17" i="9" s="1"/>
  <c r="AF13" i="9"/>
  <c r="AG13" i="9" s="1"/>
  <c r="AF14" i="9"/>
  <c r="AG14" i="9" s="1"/>
  <c r="AF7" i="9"/>
  <c r="AJ7" i="9" s="1"/>
  <c r="AF9" i="9"/>
  <c r="AG9" i="9" s="1"/>
  <c r="AF10" i="9"/>
  <c r="AG10" i="9" s="1"/>
  <c r="AF11" i="9"/>
  <c r="AG11" i="9" s="1"/>
  <c r="AF8" i="9"/>
  <c r="AF12" i="9"/>
  <c r="AG12" i="9" s="1"/>
  <c r="AF16" i="9"/>
  <c r="AG16" i="9" s="1"/>
  <c r="AF15" i="9"/>
  <c r="AG15" i="9" s="1"/>
  <c r="L9" i="7"/>
  <c r="J9" i="7"/>
  <c r="F9" i="7"/>
  <c r="L8" i="7"/>
  <c r="F8" i="7"/>
  <c r="L7" i="7"/>
  <c r="J7" i="7"/>
  <c r="H7" i="7"/>
  <c r="F7" i="7"/>
  <c r="R8" i="6"/>
  <c r="R9" i="6"/>
  <c r="R10" i="6"/>
  <c r="R11" i="6"/>
  <c r="R12" i="6"/>
  <c r="R13" i="6"/>
  <c r="R14" i="6"/>
  <c r="R15" i="6"/>
  <c r="R16" i="6"/>
  <c r="R17" i="6"/>
  <c r="R7" i="6"/>
  <c r="R31" i="4"/>
  <c r="R32" i="4"/>
  <c r="R33" i="4"/>
  <c r="R34" i="4"/>
  <c r="R30" i="4"/>
  <c r="R29" i="4"/>
  <c r="R28" i="4"/>
  <c r="R27" i="4"/>
  <c r="R26" i="4"/>
  <c r="R25" i="4"/>
  <c r="R19" i="4"/>
  <c r="R20" i="4"/>
  <c r="R21" i="4"/>
  <c r="R22" i="4"/>
  <c r="R23" i="4"/>
  <c r="R24" i="4"/>
  <c r="R18" i="4"/>
  <c r="R15" i="4"/>
  <c r="R16" i="4"/>
  <c r="R17" i="4"/>
  <c r="R12" i="4"/>
  <c r="R13" i="4"/>
  <c r="R14" i="4"/>
  <c r="R10" i="4"/>
  <c r="R11" i="4"/>
  <c r="R8" i="4"/>
  <c r="R9" i="4"/>
  <c r="R7" i="4"/>
  <c r="R28" i="3"/>
  <c r="R29" i="3"/>
  <c r="R30" i="3"/>
  <c r="R31" i="3"/>
  <c r="R32" i="3"/>
  <c r="R33" i="3"/>
  <c r="R34" i="3"/>
  <c r="R35" i="3"/>
  <c r="R25" i="3"/>
  <c r="R26" i="3"/>
  <c r="R27" i="3"/>
  <c r="R20" i="3"/>
  <c r="R21" i="3"/>
  <c r="R22" i="3"/>
  <c r="R23" i="3"/>
  <c r="R24" i="3"/>
  <c r="R16" i="3"/>
  <c r="R17" i="3"/>
  <c r="R18" i="3"/>
  <c r="R19" i="3"/>
  <c r="R11" i="3"/>
  <c r="R12" i="3"/>
  <c r="R13" i="3"/>
  <c r="R14" i="3"/>
  <c r="R15" i="3"/>
  <c r="R8" i="3"/>
  <c r="R9" i="3"/>
  <c r="R10" i="3"/>
  <c r="R7" i="3"/>
  <c r="R40" i="2"/>
  <c r="R41" i="2"/>
  <c r="R42" i="2"/>
  <c r="R43" i="2"/>
  <c r="R44" i="2"/>
  <c r="R45" i="2"/>
  <c r="R46" i="2"/>
  <c r="R33" i="2"/>
  <c r="R34" i="2"/>
  <c r="R35" i="2"/>
  <c r="R36" i="2"/>
  <c r="R37" i="2"/>
  <c r="R38" i="2"/>
  <c r="R3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17" i="2"/>
  <c r="R18" i="2"/>
  <c r="R19" i="2"/>
  <c r="R15" i="2"/>
  <c r="R16" i="2"/>
  <c r="R8" i="2"/>
  <c r="R9" i="2"/>
  <c r="R10" i="2"/>
  <c r="R11" i="2"/>
  <c r="R12" i="2"/>
  <c r="R13" i="2"/>
  <c r="R14" i="2"/>
  <c r="R7" i="2"/>
  <c r="R22" i="1"/>
  <c r="R23" i="1"/>
  <c r="R24" i="1"/>
  <c r="R14" i="1"/>
  <c r="R15" i="1"/>
  <c r="R16" i="1"/>
  <c r="R17" i="1"/>
  <c r="R18" i="1"/>
  <c r="R19" i="1"/>
  <c r="R20" i="1"/>
  <c r="R21" i="1"/>
  <c r="R8" i="1"/>
  <c r="R9" i="1"/>
  <c r="R10" i="1"/>
  <c r="R11" i="1"/>
  <c r="R12" i="1"/>
  <c r="R13" i="1"/>
  <c r="R7" i="1"/>
  <c r="T17" i="6"/>
  <c r="P17" i="6"/>
  <c r="N17" i="6"/>
  <c r="L17" i="6"/>
  <c r="J17" i="6"/>
  <c r="H17" i="6"/>
  <c r="F17" i="6"/>
  <c r="T16" i="6"/>
  <c r="P16" i="6"/>
  <c r="N16" i="6"/>
  <c r="L16" i="6"/>
  <c r="J16" i="6"/>
  <c r="H16" i="6"/>
  <c r="F16" i="6"/>
  <c r="T15" i="6"/>
  <c r="P15" i="6"/>
  <c r="N15" i="6"/>
  <c r="L15" i="6"/>
  <c r="J15" i="6"/>
  <c r="H15" i="6"/>
  <c r="F15" i="6"/>
  <c r="T14" i="6"/>
  <c r="P14" i="6"/>
  <c r="N14" i="6"/>
  <c r="L14" i="6"/>
  <c r="J14" i="6"/>
  <c r="H14" i="6"/>
  <c r="F14" i="6"/>
  <c r="T13" i="6"/>
  <c r="P13" i="6"/>
  <c r="N13" i="6"/>
  <c r="L13" i="6"/>
  <c r="J13" i="6"/>
  <c r="H13" i="6"/>
  <c r="F13" i="6"/>
  <c r="T12" i="6"/>
  <c r="P12" i="6"/>
  <c r="N12" i="6"/>
  <c r="L12" i="6"/>
  <c r="J12" i="6"/>
  <c r="H12" i="6"/>
  <c r="F12" i="6"/>
  <c r="T11" i="6"/>
  <c r="P11" i="6"/>
  <c r="N11" i="6"/>
  <c r="L11" i="6"/>
  <c r="J11" i="6"/>
  <c r="H11" i="6"/>
  <c r="F11" i="6"/>
  <c r="T10" i="6"/>
  <c r="P10" i="6"/>
  <c r="N10" i="6"/>
  <c r="L10" i="6"/>
  <c r="J10" i="6"/>
  <c r="H10" i="6"/>
  <c r="F10" i="6"/>
  <c r="T9" i="6"/>
  <c r="P9" i="6"/>
  <c r="N9" i="6"/>
  <c r="L9" i="6"/>
  <c r="J9" i="6"/>
  <c r="H9" i="6"/>
  <c r="F9" i="6"/>
  <c r="T8" i="6"/>
  <c r="P8" i="6"/>
  <c r="N8" i="6"/>
  <c r="L8" i="6"/>
  <c r="J8" i="6"/>
  <c r="H8" i="6"/>
  <c r="F8" i="6"/>
  <c r="T7" i="6"/>
  <c r="P7" i="6"/>
  <c r="N7" i="6"/>
  <c r="L7" i="6"/>
  <c r="J7" i="6"/>
  <c r="H7" i="6"/>
  <c r="F7" i="6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7" i="4"/>
  <c r="AG8" i="9" l="1"/>
  <c r="AJ8" i="9"/>
  <c r="V15" i="6"/>
  <c r="W15" i="6" s="1"/>
  <c r="V8" i="6"/>
  <c r="V7" i="6"/>
  <c r="W7" i="6" s="1"/>
  <c r="V14" i="6"/>
  <c r="W14" i="6" s="1"/>
  <c r="V11" i="6"/>
  <c r="V10" i="6"/>
  <c r="V9" i="6"/>
  <c r="V13" i="6"/>
  <c r="W13" i="6" s="1"/>
  <c r="V17" i="6"/>
  <c r="W17" i="6" s="1"/>
  <c r="V16" i="6"/>
  <c r="W16" i="6" s="1"/>
  <c r="V12" i="6"/>
  <c r="N7" i="7"/>
  <c r="R7" i="7" s="1"/>
  <c r="N8" i="7"/>
  <c r="O8" i="7" s="1"/>
  <c r="N9" i="7"/>
  <c r="O9" i="7" s="1"/>
  <c r="AG7" i="9"/>
  <c r="R7" i="8"/>
  <c r="AF34" i="4"/>
  <c r="AD34" i="4"/>
  <c r="AB34" i="4"/>
  <c r="Z34" i="4"/>
  <c r="X34" i="4"/>
  <c r="V34" i="4"/>
  <c r="T34" i="4"/>
  <c r="P34" i="4"/>
  <c r="N34" i="4"/>
  <c r="L34" i="4"/>
  <c r="J34" i="4"/>
  <c r="H34" i="4"/>
  <c r="F34" i="4"/>
  <c r="AF33" i="4"/>
  <c r="AD33" i="4"/>
  <c r="AB33" i="4"/>
  <c r="Z33" i="4"/>
  <c r="X33" i="4"/>
  <c r="V33" i="4"/>
  <c r="T33" i="4"/>
  <c r="P33" i="4"/>
  <c r="N33" i="4"/>
  <c r="L33" i="4"/>
  <c r="J33" i="4"/>
  <c r="H33" i="4"/>
  <c r="F33" i="4"/>
  <c r="AF32" i="4"/>
  <c r="AD32" i="4"/>
  <c r="AB32" i="4"/>
  <c r="Z32" i="4"/>
  <c r="X32" i="4"/>
  <c r="V32" i="4"/>
  <c r="T32" i="4"/>
  <c r="P32" i="4"/>
  <c r="N32" i="4"/>
  <c r="L32" i="4"/>
  <c r="J32" i="4"/>
  <c r="H32" i="4"/>
  <c r="F32" i="4"/>
  <c r="AF31" i="4"/>
  <c r="AD31" i="4"/>
  <c r="AB31" i="4"/>
  <c r="Z31" i="4"/>
  <c r="X31" i="4"/>
  <c r="V31" i="4"/>
  <c r="T31" i="4"/>
  <c r="P31" i="4"/>
  <c r="N31" i="4"/>
  <c r="L31" i="4"/>
  <c r="J31" i="4"/>
  <c r="H31" i="4"/>
  <c r="F31" i="4"/>
  <c r="AF30" i="4"/>
  <c r="AD30" i="4"/>
  <c r="AB30" i="4"/>
  <c r="Z30" i="4"/>
  <c r="X30" i="4"/>
  <c r="V30" i="4"/>
  <c r="T30" i="4"/>
  <c r="P30" i="4"/>
  <c r="N30" i="4"/>
  <c r="L30" i="4"/>
  <c r="J30" i="4"/>
  <c r="H30" i="4"/>
  <c r="F30" i="4"/>
  <c r="AF29" i="4"/>
  <c r="AD29" i="4"/>
  <c r="AB29" i="4"/>
  <c r="Z29" i="4"/>
  <c r="X29" i="4"/>
  <c r="V29" i="4"/>
  <c r="T29" i="4"/>
  <c r="P29" i="4"/>
  <c r="N29" i="4"/>
  <c r="L29" i="4"/>
  <c r="J29" i="4"/>
  <c r="H29" i="4"/>
  <c r="F29" i="4"/>
  <c r="AF28" i="4"/>
  <c r="AD28" i="4"/>
  <c r="AB28" i="4"/>
  <c r="Z28" i="4"/>
  <c r="X28" i="4"/>
  <c r="V28" i="4"/>
  <c r="T28" i="4"/>
  <c r="P28" i="4"/>
  <c r="N28" i="4"/>
  <c r="L28" i="4"/>
  <c r="J28" i="4"/>
  <c r="H28" i="4"/>
  <c r="F28" i="4"/>
  <c r="AF27" i="4"/>
  <c r="AD27" i="4"/>
  <c r="AB27" i="4"/>
  <c r="Z27" i="4"/>
  <c r="X27" i="4"/>
  <c r="V27" i="4"/>
  <c r="T27" i="4"/>
  <c r="P27" i="4"/>
  <c r="N27" i="4"/>
  <c r="L27" i="4"/>
  <c r="J27" i="4"/>
  <c r="H27" i="4"/>
  <c r="F27" i="4"/>
  <c r="AF26" i="4"/>
  <c r="AD26" i="4"/>
  <c r="AB26" i="4"/>
  <c r="Z26" i="4"/>
  <c r="X26" i="4"/>
  <c r="V26" i="4"/>
  <c r="T26" i="4"/>
  <c r="P26" i="4"/>
  <c r="N26" i="4"/>
  <c r="L26" i="4"/>
  <c r="J26" i="4"/>
  <c r="H26" i="4"/>
  <c r="F26" i="4"/>
  <c r="AF25" i="4"/>
  <c r="AD25" i="4"/>
  <c r="AB25" i="4"/>
  <c r="Z25" i="4"/>
  <c r="X25" i="4"/>
  <c r="V25" i="4"/>
  <c r="T25" i="4"/>
  <c r="P25" i="4"/>
  <c r="N25" i="4"/>
  <c r="L25" i="4"/>
  <c r="J25" i="4"/>
  <c r="H25" i="4"/>
  <c r="F25" i="4"/>
  <c r="AF24" i="4"/>
  <c r="AD24" i="4"/>
  <c r="AB24" i="4"/>
  <c r="Z24" i="4"/>
  <c r="X24" i="4"/>
  <c r="V24" i="4"/>
  <c r="T24" i="4"/>
  <c r="P24" i="4"/>
  <c r="N24" i="4"/>
  <c r="L24" i="4"/>
  <c r="J24" i="4"/>
  <c r="H24" i="4"/>
  <c r="F24" i="4"/>
  <c r="AF23" i="4"/>
  <c r="AD23" i="4"/>
  <c r="AB23" i="4"/>
  <c r="Z23" i="4"/>
  <c r="X23" i="4"/>
  <c r="V23" i="4"/>
  <c r="T23" i="4"/>
  <c r="P23" i="4"/>
  <c r="N23" i="4"/>
  <c r="L23" i="4"/>
  <c r="J23" i="4"/>
  <c r="H23" i="4"/>
  <c r="F23" i="4"/>
  <c r="AF22" i="4"/>
  <c r="AD22" i="4"/>
  <c r="AB22" i="4"/>
  <c r="Z22" i="4"/>
  <c r="X22" i="4"/>
  <c r="V22" i="4"/>
  <c r="T22" i="4"/>
  <c r="P22" i="4"/>
  <c r="N22" i="4"/>
  <c r="L22" i="4"/>
  <c r="J22" i="4"/>
  <c r="H22" i="4"/>
  <c r="F22" i="4"/>
  <c r="AF21" i="4"/>
  <c r="AD21" i="4"/>
  <c r="AB21" i="4"/>
  <c r="Z21" i="4"/>
  <c r="X21" i="4"/>
  <c r="V21" i="4"/>
  <c r="T21" i="4"/>
  <c r="P21" i="4"/>
  <c r="N21" i="4"/>
  <c r="L21" i="4"/>
  <c r="J21" i="4"/>
  <c r="H21" i="4"/>
  <c r="F21" i="4"/>
  <c r="AF20" i="4"/>
  <c r="AD20" i="4"/>
  <c r="AB20" i="4"/>
  <c r="Z20" i="4"/>
  <c r="X20" i="4"/>
  <c r="V20" i="4"/>
  <c r="T20" i="4"/>
  <c r="P20" i="4"/>
  <c r="N20" i="4"/>
  <c r="L20" i="4"/>
  <c r="J20" i="4"/>
  <c r="H20" i="4"/>
  <c r="F20" i="4"/>
  <c r="AF19" i="4"/>
  <c r="AD19" i="4"/>
  <c r="AB19" i="4"/>
  <c r="Z19" i="4"/>
  <c r="X19" i="4"/>
  <c r="V19" i="4"/>
  <c r="T19" i="4"/>
  <c r="P19" i="4"/>
  <c r="N19" i="4"/>
  <c r="L19" i="4"/>
  <c r="J19" i="4"/>
  <c r="H19" i="4"/>
  <c r="F19" i="4"/>
  <c r="AF18" i="4"/>
  <c r="AD18" i="4"/>
  <c r="AB18" i="4"/>
  <c r="Z18" i="4"/>
  <c r="X18" i="4"/>
  <c r="V18" i="4"/>
  <c r="T18" i="4"/>
  <c r="P18" i="4"/>
  <c r="N18" i="4"/>
  <c r="L18" i="4"/>
  <c r="J18" i="4"/>
  <c r="H18" i="4"/>
  <c r="F18" i="4"/>
  <c r="AF17" i="4"/>
  <c r="AD17" i="4"/>
  <c r="AB17" i="4"/>
  <c r="Z17" i="4"/>
  <c r="X17" i="4"/>
  <c r="V17" i="4"/>
  <c r="T17" i="4"/>
  <c r="P17" i="4"/>
  <c r="N17" i="4"/>
  <c r="L17" i="4"/>
  <c r="J17" i="4"/>
  <c r="H17" i="4"/>
  <c r="F17" i="4"/>
  <c r="AF16" i="4"/>
  <c r="AD16" i="4"/>
  <c r="AB16" i="4"/>
  <c r="Z16" i="4"/>
  <c r="X16" i="4"/>
  <c r="V16" i="4"/>
  <c r="T16" i="4"/>
  <c r="P16" i="4"/>
  <c r="N16" i="4"/>
  <c r="L16" i="4"/>
  <c r="J16" i="4"/>
  <c r="H16" i="4"/>
  <c r="F16" i="4"/>
  <c r="AF15" i="4"/>
  <c r="AD15" i="4"/>
  <c r="AB15" i="4"/>
  <c r="Z15" i="4"/>
  <c r="X15" i="4"/>
  <c r="V15" i="4"/>
  <c r="T15" i="4"/>
  <c r="P15" i="4"/>
  <c r="N15" i="4"/>
  <c r="L15" i="4"/>
  <c r="J15" i="4"/>
  <c r="H15" i="4"/>
  <c r="F15" i="4"/>
  <c r="AF14" i="4"/>
  <c r="AD14" i="4"/>
  <c r="AB14" i="4"/>
  <c r="Z14" i="4"/>
  <c r="X14" i="4"/>
  <c r="V14" i="4"/>
  <c r="T14" i="4"/>
  <c r="P14" i="4"/>
  <c r="N14" i="4"/>
  <c r="L14" i="4"/>
  <c r="J14" i="4"/>
  <c r="H14" i="4"/>
  <c r="F14" i="4"/>
  <c r="AF13" i="4"/>
  <c r="AD13" i="4"/>
  <c r="AB13" i="4"/>
  <c r="Z13" i="4"/>
  <c r="X13" i="4"/>
  <c r="V13" i="4"/>
  <c r="T13" i="4"/>
  <c r="P13" i="4"/>
  <c r="N13" i="4"/>
  <c r="L13" i="4"/>
  <c r="J13" i="4"/>
  <c r="H13" i="4"/>
  <c r="F13" i="4"/>
  <c r="AF12" i="4"/>
  <c r="AD12" i="4"/>
  <c r="AB12" i="4"/>
  <c r="Z12" i="4"/>
  <c r="X12" i="4"/>
  <c r="V12" i="4"/>
  <c r="T12" i="4"/>
  <c r="P12" i="4"/>
  <c r="N12" i="4"/>
  <c r="L12" i="4"/>
  <c r="J12" i="4"/>
  <c r="H12" i="4"/>
  <c r="F12" i="4"/>
  <c r="AF11" i="4"/>
  <c r="AD11" i="4"/>
  <c r="AB11" i="4"/>
  <c r="Z11" i="4"/>
  <c r="X11" i="4"/>
  <c r="V11" i="4"/>
  <c r="T11" i="4"/>
  <c r="P11" i="4"/>
  <c r="N11" i="4"/>
  <c r="L11" i="4"/>
  <c r="J11" i="4"/>
  <c r="H11" i="4"/>
  <c r="F11" i="4"/>
  <c r="AF10" i="4"/>
  <c r="AD10" i="4"/>
  <c r="AB10" i="4"/>
  <c r="Z10" i="4"/>
  <c r="X10" i="4"/>
  <c r="V10" i="4"/>
  <c r="T10" i="4"/>
  <c r="P10" i="4"/>
  <c r="N10" i="4"/>
  <c r="L10" i="4"/>
  <c r="J10" i="4"/>
  <c r="H10" i="4"/>
  <c r="F10" i="4"/>
  <c r="AF9" i="4"/>
  <c r="AD9" i="4"/>
  <c r="AB9" i="4"/>
  <c r="Z9" i="4"/>
  <c r="X9" i="4"/>
  <c r="V9" i="4"/>
  <c r="T9" i="4"/>
  <c r="P9" i="4"/>
  <c r="N9" i="4"/>
  <c r="L9" i="4"/>
  <c r="J9" i="4"/>
  <c r="H9" i="4"/>
  <c r="F9" i="4"/>
  <c r="AF8" i="4"/>
  <c r="AD8" i="4"/>
  <c r="AB8" i="4"/>
  <c r="Z8" i="4"/>
  <c r="X8" i="4"/>
  <c r="V8" i="4"/>
  <c r="T8" i="4"/>
  <c r="P8" i="4"/>
  <c r="N8" i="4"/>
  <c r="L8" i="4"/>
  <c r="J8" i="4"/>
  <c r="H8" i="4"/>
  <c r="F8" i="4"/>
  <c r="AF7" i="4"/>
  <c r="AD7" i="4"/>
  <c r="AB7" i="4"/>
  <c r="Z7" i="4"/>
  <c r="X7" i="4"/>
  <c r="V7" i="4"/>
  <c r="T7" i="4"/>
  <c r="P7" i="4"/>
  <c r="N7" i="4"/>
  <c r="L7" i="4"/>
  <c r="J7" i="4"/>
  <c r="H7" i="4"/>
  <c r="F7" i="4"/>
  <c r="W12" i="6" l="1"/>
  <c r="AD12" i="6"/>
  <c r="W11" i="6"/>
  <c r="AD11" i="6"/>
  <c r="W10" i="6"/>
  <c r="AD10" i="6"/>
  <c r="AD9" i="6"/>
  <c r="W9" i="6"/>
  <c r="W8" i="6"/>
  <c r="AD8" i="6"/>
  <c r="AL10" i="4"/>
  <c r="AL14" i="4"/>
  <c r="AM14" i="4" s="1"/>
  <c r="AL18" i="4"/>
  <c r="AM18" i="4" s="1"/>
  <c r="AL22" i="4"/>
  <c r="AM22" i="4" s="1"/>
  <c r="AL26" i="4"/>
  <c r="AM26" i="4" s="1"/>
  <c r="AL30" i="4"/>
  <c r="AM30" i="4" s="1"/>
  <c r="AL34" i="4"/>
  <c r="AM34" i="4" s="1"/>
  <c r="O7" i="7"/>
  <c r="AL13" i="4"/>
  <c r="AM13" i="4" s="1"/>
  <c r="AL17" i="4"/>
  <c r="AM17" i="4" s="1"/>
  <c r="AL21" i="4"/>
  <c r="AM21" i="4" s="1"/>
  <c r="AL33" i="4"/>
  <c r="AM33" i="4" s="1"/>
  <c r="AL8" i="4"/>
  <c r="AL12" i="4"/>
  <c r="AL16" i="4"/>
  <c r="AM16" i="4" s="1"/>
  <c r="AL20" i="4"/>
  <c r="AM20" i="4" s="1"/>
  <c r="AL24" i="4"/>
  <c r="AM24" i="4" s="1"/>
  <c r="AL28" i="4"/>
  <c r="AM28" i="4" s="1"/>
  <c r="AL32" i="4"/>
  <c r="AM32" i="4" s="1"/>
  <c r="AL9" i="4"/>
  <c r="AL25" i="4"/>
  <c r="AM25" i="4" s="1"/>
  <c r="AL29" i="4"/>
  <c r="AM29" i="4" s="1"/>
  <c r="AL7" i="4"/>
  <c r="AP7" i="4" s="1"/>
  <c r="AL11" i="4"/>
  <c r="AL15" i="4"/>
  <c r="AM15" i="4" s="1"/>
  <c r="AL19" i="4"/>
  <c r="AM19" i="4" s="1"/>
  <c r="AL23" i="4"/>
  <c r="AM23" i="4" s="1"/>
  <c r="AL27" i="4"/>
  <c r="AM27" i="4" s="1"/>
  <c r="AL31" i="4"/>
  <c r="AM31" i="4" s="1"/>
  <c r="AD7" i="6"/>
  <c r="AH35" i="3"/>
  <c r="AF35" i="3"/>
  <c r="AD35" i="3"/>
  <c r="AB35" i="3"/>
  <c r="Z35" i="3"/>
  <c r="X35" i="3"/>
  <c r="V35" i="3"/>
  <c r="T35" i="3"/>
  <c r="P35" i="3"/>
  <c r="N35" i="3"/>
  <c r="L35" i="3"/>
  <c r="J35" i="3"/>
  <c r="H35" i="3"/>
  <c r="F35" i="3"/>
  <c r="AH34" i="3"/>
  <c r="AF34" i="3"/>
  <c r="AD34" i="3"/>
  <c r="AB34" i="3"/>
  <c r="Z34" i="3"/>
  <c r="X34" i="3"/>
  <c r="V34" i="3"/>
  <c r="T34" i="3"/>
  <c r="P34" i="3"/>
  <c r="N34" i="3"/>
  <c r="L34" i="3"/>
  <c r="J34" i="3"/>
  <c r="H34" i="3"/>
  <c r="F34" i="3"/>
  <c r="AH33" i="3"/>
  <c r="AF33" i="3"/>
  <c r="AD33" i="3"/>
  <c r="AB33" i="3"/>
  <c r="Z33" i="3"/>
  <c r="X33" i="3"/>
  <c r="V33" i="3"/>
  <c r="T33" i="3"/>
  <c r="P33" i="3"/>
  <c r="N33" i="3"/>
  <c r="L33" i="3"/>
  <c r="J33" i="3"/>
  <c r="H33" i="3"/>
  <c r="F33" i="3"/>
  <c r="AH32" i="3"/>
  <c r="AF32" i="3"/>
  <c r="AD32" i="3"/>
  <c r="AB32" i="3"/>
  <c r="Z32" i="3"/>
  <c r="X32" i="3"/>
  <c r="V32" i="3"/>
  <c r="T32" i="3"/>
  <c r="P32" i="3"/>
  <c r="N32" i="3"/>
  <c r="L32" i="3"/>
  <c r="J32" i="3"/>
  <c r="H32" i="3"/>
  <c r="F32" i="3"/>
  <c r="AH31" i="3"/>
  <c r="AF31" i="3"/>
  <c r="AD31" i="3"/>
  <c r="AB31" i="3"/>
  <c r="Z31" i="3"/>
  <c r="X31" i="3"/>
  <c r="V31" i="3"/>
  <c r="T31" i="3"/>
  <c r="P31" i="3"/>
  <c r="N31" i="3"/>
  <c r="L31" i="3"/>
  <c r="J31" i="3"/>
  <c r="H31" i="3"/>
  <c r="F31" i="3"/>
  <c r="AH30" i="3"/>
  <c r="AF30" i="3"/>
  <c r="AD30" i="3"/>
  <c r="AB30" i="3"/>
  <c r="Z30" i="3"/>
  <c r="X30" i="3"/>
  <c r="V30" i="3"/>
  <c r="T30" i="3"/>
  <c r="P30" i="3"/>
  <c r="N30" i="3"/>
  <c r="L30" i="3"/>
  <c r="J30" i="3"/>
  <c r="H30" i="3"/>
  <c r="F30" i="3"/>
  <c r="AH29" i="3"/>
  <c r="AF29" i="3"/>
  <c r="AD29" i="3"/>
  <c r="AB29" i="3"/>
  <c r="Z29" i="3"/>
  <c r="X29" i="3"/>
  <c r="V29" i="3"/>
  <c r="T29" i="3"/>
  <c r="P29" i="3"/>
  <c r="N29" i="3"/>
  <c r="L29" i="3"/>
  <c r="J29" i="3"/>
  <c r="H29" i="3"/>
  <c r="F29" i="3"/>
  <c r="AH28" i="3"/>
  <c r="AF28" i="3"/>
  <c r="AD28" i="3"/>
  <c r="AB28" i="3"/>
  <c r="Z28" i="3"/>
  <c r="X28" i="3"/>
  <c r="V28" i="3"/>
  <c r="T28" i="3"/>
  <c r="P28" i="3"/>
  <c r="N28" i="3"/>
  <c r="L28" i="3"/>
  <c r="J28" i="3"/>
  <c r="H28" i="3"/>
  <c r="F28" i="3"/>
  <c r="AH27" i="3"/>
  <c r="AF27" i="3"/>
  <c r="AD27" i="3"/>
  <c r="AB27" i="3"/>
  <c r="Z27" i="3"/>
  <c r="X27" i="3"/>
  <c r="V27" i="3"/>
  <c r="T27" i="3"/>
  <c r="P27" i="3"/>
  <c r="N27" i="3"/>
  <c r="L27" i="3"/>
  <c r="J27" i="3"/>
  <c r="H27" i="3"/>
  <c r="F27" i="3"/>
  <c r="AH26" i="3"/>
  <c r="AF26" i="3"/>
  <c r="AD26" i="3"/>
  <c r="AB26" i="3"/>
  <c r="Z26" i="3"/>
  <c r="X26" i="3"/>
  <c r="V26" i="3"/>
  <c r="T26" i="3"/>
  <c r="P26" i="3"/>
  <c r="N26" i="3"/>
  <c r="L26" i="3"/>
  <c r="J26" i="3"/>
  <c r="H26" i="3"/>
  <c r="F26" i="3"/>
  <c r="AH25" i="3"/>
  <c r="AF25" i="3"/>
  <c r="AD25" i="3"/>
  <c r="AB25" i="3"/>
  <c r="Z25" i="3"/>
  <c r="X25" i="3"/>
  <c r="V25" i="3"/>
  <c r="T25" i="3"/>
  <c r="P25" i="3"/>
  <c r="N25" i="3"/>
  <c r="L25" i="3"/>
  <c r="J25" i="3"/>
  <c r="H25" i="3"/>
  <c r="F25" i="3"/>
  <c r="AH24" i="3"/>
  <c r="AF24" i="3"/>
  <c r="AD24" i="3"/>
  <c r="AB24" i="3"/>
  <c r="Z24" i="3"/>
  <c r="X24" i="3"/>
  <c r="V24" i="3"/>
  <c r="T24" i="3"/>
  <c r="P24" i="3"/>
  <c r="N24" i="3"/>
  <c r="L24" i="3"/>
  <c r="J24" i="3"/>
  <c r="H24" i="3"/>
  <c r="F24" i="3"/>
  <c r="AH23" i="3"/>
  <c r="AF23" i="3"/>
  <c r="AD23" i="3"/>
  <c r="AB23" i="3"/>
  <c r="Z23" i="3"/>
  <c r="X23" i="3"/>
  <c r="V23" i="3"/>
  <c r="T23" i="3"/>
  <c r="P23" i="3"/>
  <c r="N23" i="3"/>
  <c r="L23" i="3"/>
  <c r="J23" i="3"/>
  <c r="H23" i="3"/>
  <c r="F23" i="3"/>
  <c r="AH22" i="3"/>
  <c r="AF22" i="3"/>
  <c r="AD22" i="3"/>
  <c r="AB22" i="3"/>
  <c r="Z22" i="3"/>
  <c r="X22" i="3"/>
  <c r="V22" i="3"/>
  <c r="T22" i="3"/>
  <c r="P22" i="3"/>
  <c r="N22" i="3"/>
  <c r="L22" i="3"/>
  <c r="J22" i="3"/>
  <c r="H22" i="3"/>
  <c r="F22" i="3"/>
  <c r="AH21" i="3"/>
  <c r="AF21" i="3"/>
  <c r="AD21" i="3"/>
  <c r="AB21" i="3"/>
  <c r="Z21" i="3"/>
  <c r="X21" i="3"/>
  <c r="V21" i="3"/>
  <c r="T21" i="3"/>
  <c r="P21" i="3"/>
  <c r="N21" i="3"/>
  <c r="L21" i="3"/>
  <c r="J21" i="3"/>
  <c r="H21" i="3"/>
  <c r="F21" i="3"/>
  <c r="AH20" i="3"/>
  <c r="AF20" i="3"/>
  <c r="AD20" i="3"/>
  <c r="AB20" i="3"/>
  <c r="Z20" i="3"/>
  <c r="X20" i="3"/>
  <c r="V20" i="3"/>
  <c r="T20" i="3"/>
  <c r="P20" i="3"/>
  <c r="N20" i="3"/>
  <c r="L20" i="3"/>
  <c r="J20" i="3"/>
  <c r="H20" i="3"/>
  <c r="F20" i="3"/>
  <c r="AH19" i="3"/>
  <c r="AF19" i="3"/>
  <c r="AD19" i="3"/>
  <c r="AB19" i="3"/>
  <c r="Z19" i="3"/>
  <c r="X19" i="3"/>
  <c r="V19" i="3"/>
  <c r="T19" i="3"/>
  <c r="P19" i="3"/>
  <c r="N19" i="3"/>
  <c r="L19" i="3"/>
  <c r="J19" i="3"/>
  <c r="H19" i="3"/>
  <c r="F19" i="3"/>
  <c r="AH18" i="3"/>
  <c r="AF18" i="3"/>
  <c r="AD18" i="3"/>
  <c r="AB18" i="3"/>
  <c r="Z18" i="3"/>
  <c r="X18" i="3"/>
  <c r="V18" i="3"/>
  <c r="T18" i="3"/>
  <c r="P18" i="3"/>
  <c r="N18" i="3"/>
  <c r="L18" i="3"/>
  <c r="J18" i="3"/>
  <c r="H18" i="3"/>
  <c r="F18" i="3"/>
  <c r="AH17" i="3"/>
  <c r="AF17" i="3"/>
  <c r="AD17" i="3"/>
  <c r="AB17" i="3"/>
  <c r="Z17" i="3"/>
  <c r="X17" i="3"/>
  <c r="V17" i="3"/>
  <c r="T17" i="3"/>
  <c r="P17" i="3"/>
  <c r="N17" i="3"/>
  <c r="L17" i="3"/>
  <c r="J17" i="3"/>
  <c r="H17" i="3"/>
  <c r="F17" i="3"/>
  <c r="AH16" i="3"/>
  <c r="AF16" i="3"/>
  <c r="AD16" i="3"/>
  <c r="AB16" i="3"/>
  <c r="Z16" i="3"/>
  <c r="X16" i="3"/>
  <c r="V16" i="3"/>
  <c r="T16" i="3"/>
  <c r="P16" i="3"/>
  <c r="N16" i="3"/>
  <c r="L16" i="3"/>
  <c r="J16" i="3"/>
  <c r="H16" i="3"/>
  <c r="F16" i="3"/>
  <c r="AH15" i="3"/>
  <c r="AF15" i="3"/>
  <c r="AD15" i="3"/>
  <c r="AB15" i="3"/>
  <c r="Z15" i="3"/>
  <c r="X15" i="3"/>
  <c r="V15" i="3"/>
  <c r="T15" i="3"/>
  <c r="P15" i="3"/>
  <c r="N15" i="3"/>
  <c r="L15" i="3"/>
  <c r="J15" i="3"/>
  <c r="H15" i="3"/>
  <c r="F15" i="3"/>
  <c r="AH14" i="3"/>
  <c r="AF14" i="3"/>
  <c r="AD14" i="3"/>
  <c r="AB14" i="3"/>
  <c r="Z14" i="3"/>
  <c r="X14" i="3"/>
  <c r="V14" i="3"/>
  <c r="T14" i="3"/>
  <c r="P14" i="3"/>
  <c r="N14" i="3"/>
  <c r="L14" i="3"/>
  <c r="J14" i="3"/>
  <c r="H14" i="3"/>
  <c r="F14" i="3"/>
  <c r="AH13" i="3"/>
  <c r="AF13" i="3"/>
  <c r="AD13" i="3"/>
  <c r="AB13" i="3"/>
  <c r="Z13" i="3"/>
  <c r="X13" i="3"/>
  <c r="V13" i="3"/>
  <c r="T13" i="3"/>
  <c r="P13" i="3"/>
  <c r="N13" i="3"/>
  <c r="L13" i="3"/>
  <c r="J13" i="3"/>
  <c r="H13" i="3"/>
  <c r="F13" i="3"/>
  <c r="AH12" i="3"/>
  <c r="AF12" i="3"/>
  <c r="AD12" i="3"/>
  <c r="AB12" i="3"/>
  <c r="Z12" i="3"/>
  <c r="X12" i="3"/>
  <c r="V12" i="3"/>
  <c r="T12" i="3"/>
  <c r="P12" i="3"/>
  <c r="N12" i="3"/>
  <c r="L12" i="3"/>
  <c r="J12" i="3"/>
  <c r="H12" i="3"/>
  <c r="F12" i="3"/>
  <c r="AH11" i="3"/>
  <c r="AF11" i="3"/>
  <c r="AD11" i="3"/>
  <c r="AB11" i="3"/>
  <c r="Z11" i="3"/>
  <c r="X11" i="3"/>
  <c r="V11" i="3"/>
  <c r="T11" i="3"/>
  <c r="P11" i="3"/>
  <c r="N11" i="3"/>
  <c r="L11" i="3"/>
  <c r="J11" i="3"/>
  <c r="H11" i="3"/>
  <c r="F11" i="3"/>
  <c r="AH10" i="3"/>
  <c r="AF10" i="3"/>
  <c r="AD10" i="3"/>
  <c r="AB10" i="3"/>
  <c r="Z10" i="3"/>
  <c r="X10" i="3"/>
  <c r="V10" i="3"/>
  <c r="T10" i="3"/>
  <c r="P10" i="3"/>
  <c r="N10" i="3"/>
  <c r="L10" i="3"/>
  <c r="J10" i="3"/>
  <c r="H10" i="3"/>
  <c r="F10" i="3"/>
  <c r="AH9" i="3"/>
  <c r="AF9" i="3"/>
  <c r="AD9" i="3"/>
  <c r="AB9" i="3"/>
  <c r="Z9" i="3"/>
  <c r="X9" i="3"/>
  <c r="V9" i="3"/>
  <c r="T9" i="3"/>
  <c r="P9" i="3"/>
  <c r="N9" i="3"/>
  <c r="L9" i="3"/>
  <c r="J9" i="3"/>
  <c r="H9" i="3"/>
  <c r="F9" i="3"/>
  <c r="AH8" i="3"/>
  <c r="AF8" i="3"/>
  <c r="AD8" i="3"/>
  <c r="AB8" i="3"/>
  <c r="Z8" i="3"/>
  <c r="X8" i="3"/>
  <c r="V8" i="3"/>
  <c r="T8" i="3"/>
  <c r="P8" i="3"/>
  <c r="N8" i="3"/>
  <c r="L8" i="3"/>
  <c r="J8" i="3"/>
  <c r="H8" i="3"/>
  <c r="F8" i="3"/>
  <c r="AH7" i="3"/>
  <c r="AF7" i="3"/>
  <c r="AD7" i="3"/>
  <c r="AB7" i="3"/>
  <c r="Z7" i="3"/>
  <c r="X7" i="3"/>
  <c r="V7" i="3"/>
  <c r="T7" i="3"/>
  <c r="P7" i="3"/>
  <c r="N7" i="3"/>
  <c r="L7" i="3"/>
  <c r="J7" i="3"/>
  <c r="H7" i="3"/>
  <c r="F7" i="3"/>
  <c r="AM12" i="4" l="1"/>
  <c r="AP12" i="4"/>
  <c r="AP11" i="4"/>
  <c r="AM11" i="4"/>
  <c r="AM10" i="4"/>
  <c r="AP10" i="4"/>
  <c r="AP9" i="4"/>
  <c r="AM9" i="4"/>
  <c r="AP8" i="4"/>
  <c r="AM8" i="4"/>
  <c r="AM7" i="4"/>
  <c r="AJ20" i="3"/>
  <c r="AK20" i="3" s="1"/>
  <c r="AJ24" i="3"/>
  <c r="AK24" i="3" s="1"/>
  <c r="AJ32" i="3"/>
  <c r="AK32" i="3" s="1"/>
  <c r="AJ9" i="3"/>
  <c r="AJ28" i="3"/>
  <c r="AK28" i="3" s="1"/>
  <c r="AJ16" i="3"/>
  <c r="AK16" i="3" s="1"/>
  <c r="AJ12" i="3"/>
  <c r="AJ8" i="3"/>
  <c r="AJ11" i="3"/>
  <c r="AJ15" i="3"/>
  <c r="AK15" i="3" s="1"/>
  <c r="AJ19" i="3"/>
  <c r="AK19" i="3" s="1"/>
  <c r="AJ23" i="3"/>
  <c r="AK23" i="3" s="1"/>
  <c r="AJ27" i="3"/>
  <c r="AK27" i="3" s="1"/>
  <c r="AJ31" i="3"/>
  <c r="AK31" i="3" s="1"/>
  <c r="AJ35" i="3"/>
  <c r="AK35" i="3" s="1"/>
  <c r="AJ14" i="3"/>
  <c r="AK14" i="3" s="1"/>
  <c r="AJ18" i="3"/>
  <c r="AK18" i="3" s="1"/>
  <c r="AJ22" i="3"/>
  <c r="AK22" i="3" s="1"/>
  <c r="AJ26" i="3"/>
  <c r="AK26" i="3" s="1"/>
  <c r="AJ30" i="3"/>
  <c r="AK30" i="3" s="1"/>
  <c r="AJ34" i="3"/>
  <c r="AK34" i="3" s="1"/>
  <c r="AJ7" i="3"/>
  <c r="AK7" i="3" s="1"/>
  <c r="AJ10" i="3"/>
  <c r="AJ13" i="3"/>
  <c r="AJ17" i="3"/>
  <c r="AK17" i="3" s="1"/>
  <c r="AJ21" i="3"/>
  <c r="AK21" i="3" s="1"/>
  <c r="AJ25" i="3"/>
  <c r="AK25" i="3" s="1"/>
  <c r="AJ29" i="3"/>
  <c r="AK29" i="3" s="1"/>
  <c r="AJ33" i="3"/>
  <c r="AK33" i="3" s="1"/>
  <c r="AP7" i="3"/>
  <c r="AL41" i="2"/>
  <c r="AL42" i="2"/>
  <c r="AL43" i="2"/>
  <c r="AL44" i="2"/>
  <c r="AL45" i="2"/>
  <c r="AL46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7" i="2"/>
  <c r="AK13" i="3" l="1"/>
  <c r="AP13" i="3"/>
  <c r="AP12" i="3"/>
  <c r="AK12" i="3"/>
  <c r="AK11" i="3"/>
  <c r="AP11" i="3"/>
  <c r="AP10" i="3"/>
  <c r="AK10" i="3"/>
  <c r="AK9" i="3"/>
  <c r="AP9" i="3"/>
  <c r="AP8" i="3"/>
  <c r="AK8" i="3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7" i="2"/>
  <c r="AH24" i="2" l="1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V43" i="2" l="1"/>
  <c r="V44" i="2"/>
  <c r="V45" i="2"/>
  <c r="V46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24" i="2"/>
  <c r="T25" i="2"/>
  <c r="T26" i="2"/>
  <c r="T27" i="2"/>
  <c r="T28" i="2"/>
  <c r="T29" i="2"/>
  <c r="T30" i="2"/>
  <c r="T31" i="2"/>
  <c r="T32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J41" i="2"/>
  <c r="J42" i="2"/>
  <c r="J43" i="2"/>
  <c r="J44" i="2"/>
  <c r="J45" i="2"/>
  <c r="J46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AN46" i="2" s="1"/>
  <c r="AO46" i="2" s="1"/>
  <c r="AH23" i="2"/>
  <c r="AF23" i="2"/>
  <c r="AD23" i="2"/>
  <c r="AB23" i="2"/>
  <c r="Z23" i="2"/>
  <c r="X23" i="2"/>
  <c r="V23" i="2"/>
  <c r="T23" i="2"/>
  <c r="P23" i="2"/>
  <c r="N23" i="2"/>
  <c r="L23" i="2"/>
  <c r="J23" i="2"/>
  <c r="H23" i="2"/>
  <c r="F23" i="2"/>
  <c r="AH22" i="2"/>
  <c r="AF22" i="2"/>
  <c r="AD22" i="2"/>
  <c r="AB22" i="2"/>
  <c r="Z22" i="2"/>
  <c r="X22" i="2"/>
  <c r="V22" i="2"/>
  <c r="T22" i="2"/>
  <c r="P22" i="2"/>
  <c r="N22" i="2"/>
  <c r="L22" i="2"/>
  <c r="J22" i="2"/>
  <c r="H22" i="2"/>
  <c r="F22" i="2"/>
  <c r="AH21" i="2"/>
  <c r="AF21" i="2"/>
  <c r="AD21" i="2"/>
  <c r="AB21" i="2"/>
  <c r="Z21" i="2"/>
  <c r="X21" i="2"/>
  <c r="V21" i="2"/>
  <c r="T21" i="2"/>
  <c r="P21" i="2"/>
  <c r="N21" i="2"/>
  <c r="L21" i="2"/>
  <c r="J21" i="2"/>
  <c r="H21" i="2"/>
  <c r="F21" i="2"/>
  <c r="AH20" i="2"/>
  <c r="AF20" i="2"/>
  <c r="AD20" i="2"/>
  <c r="AB20" i="2"/>
  <c r="Z20" i="2"/>
  <c r="X20" i="2"/>
  <c r="V20" i="2"/>
  <c r="T20" i="2"/>
  <c r="P20" i="2"/>
  <c r="N20" i="2"/>
  <c r="L20" i="2"/>
  <c r="J20" i="2"/>
  <c r="H20" i="2"/>
  <c r="F20" i="2"/>
  <c r="AH19" i="2"/>
  <c r="AF19" i="2"/>
  <c r="AD19" i="2"/>
  <c r="AB19" i="2"/>
  <c r="Z19" i="2"/>
  <c r="X19" i="2"/>
  <c r="V19" i="2"/>
  <c r="T19" i="2"/>
  <c r="P19" i="2"/>
  <c r="N19" i="2"/>
  <c r="L19" i="2"/>
  <c r="J19" i="2"/>
  <c r="H19" i="2"/>
  <c r="F19" i="2"/>
  <c r="AH18" i="2"/>
  <c r="AF18" i="2"/>
  <c r="AD18" i="2"/>
  <c r="AB18" i="2"/>
  <c r="Z18" i="2"/>
  <c r="X18" i="2"/>
  <c r="V18" i="2"/>
  <c r="T18" i="2"/>
  <c r="P18" i="2"/>
  <c r="N18" i="2"/>
  <c r="L18" i="2"/>
  <c r="J18" i="2"/>
  <c r="H18" i="2"/>
  <c r="F18" i="2"/>
  <c r="AH17" i="2"/>
  <c r="AF17" i="2"/>
  <c r="AD17" i="2"/>
  <c r="AB17" i="2"/>
  <c r="Z17" i="2"/>
  <c r="X17" i="2"/>
  <c r="V17" i="2"/>
  <c r="T17" i="2"/>
  <c r="P17" i="2"/>
  <c r="N17" i="2"/>
  <c r="L17" i="2"/>
  <c r="J17" i="2"/>
  <c r="H17" i="2"/>
  <c r="F17" i="2"/>
  <c r="AH16" i="2"/>
  <c r="AF16" i="2"/>
  <c r="AD16" i="2"/>
  <c r="AB16" i="2"/>
  <c r="Z16" i="2"/>
  <c r="X16" i="2"/>
  <c r="V16" i="2"/>
  <c r="T16" i="2"/>
  <c r="P16" i="2"/>
  <c r="N16" i="2"/>
  <c r="L16" i="2"/>
  <c r="J16" i="2"/>
  <c r="H16" i="2"/>
  <c r="F16" i="2"/>
  <c r="AH15" i="2"/>
  <c r="AF15" i="2"/>
  <c r="AD15" i="2"/>
  <c r="AB15" i="2"/>
  <c r="Z15" i="2"/>
  <c r="X15" i="2"/>
  <c r="V15" i="2"/>
  <c r="T15" i="2"/>
  <c r="P15" i="2"/>
  <c r="N15" i="2"/>
  <c r="L15" i="2"/>
  <c r="J15" i="2"/>
  <c r="H15" i="2"/>
  <c r="F15" i="2"/>
  <c r="AH14" i="2"/>
  <c r="AF14" i="2"/>
  <c r="AD14" i="2"/>
  <c r="AB14" i="2"/>
  <c r="Z14" i="2"/>
  <c r="X14" i="2"/>
  <c r="V14" i="2"/>
  <c r="T14" i="2"/>
  <c r="P14" i="2"/>
  <c r="N14" i="2"/>
  <c r="L14" i="2"/>
  <c r="J14" i="2"/>
  <c r="H14" i="2"/>
  <c r="F14" i="2"/>
  <c r="AH13" i="2"/>
  <c r="AF13" i="2"/>
  <c r="AD13" i="2"/>
  <c r="AB13" i="2"/>
  <c r="Z13" i="2"/>
  <c r="X13" i="2"/>
  <c r="V13" i="2"/>
  <c r="T13" i="2"/>
  <c r="P13" i="2"/>
  <c r="N13" i="2"/>
  <c r="L13" i="2"/>
  <c r="J13" i="2"/>
  <c r="H13" i="2"/>
  <c r="F13" i="2"/>
  <c r="AH12" i="2"/>
  <c r="AF12" i="2"/>
  <c r="AD12" i="2"/>
  <c r="AB12" i="2"/>
  <c r="Z12" i="2"/>
  <c r="X12" i="2"/>
  <c r="V12" i="2"/>
  <c r="T12" i="2"/>
  <c r="P12" i="2"/>
  <c r="N12" i="2"/>
  <c r="L12" i="2"/>
  <c r="J12" i="2"/>
  <c r="H12" i="2"/>
  <c r="F12" i="2"/>
  <c r="AH11" i="2"/>
  <c r="AF11" i="2"/>
  <c r="AD11" i="2"/>
  <c r="AB11" i="2"/>
  <c r="Z11" i="2"/>
  <c r="X11" i="2"/>
  <c r="V11" i="2"/>
  <c r="T11" i="2"/>
  <c r="P11" i="2"/>
  <c r="N11" i="2"/>
  <c r="L11" i="2"/>
  <c r="J11" i="2"/>
  <c r="H11" i="2"/>
  <c r="F11" i="2"/>
  <c r="AH10" i="2"/>
  <c r="AF10" i="2"/>
  <c r="AD10" i="2"/>
  <c r="AB10" i="2"/>
  <c r="Z10" i="2"/>
  <c r="X10" i="2"/>
  <c r="V10" i="2"/>
  <c r="T10" i="2"/>
  <c r="P10" i="2"/>
  <c r="N10" i="2"/>
  <c r="L10" i="2"/>
  <c r="J10" i="2"/>
  <c r="H10" i="2"/>
  <c r="F10" i="2"/>
  <c r="AH9" i="2"/>
  <c r="AF9" i="2"/>
  <c r="AD9" i="2"/>
  <c r="AB9" i="2"/>
  <c r="Z9" i="2"/>
  <c r="X9" i="2"/>
  <c r="V9" i="2"/>
  <c r="T9" i="2"/>
  <c r="P9" i="2"/>
  <c r="N9" i="2"/>
  <c r="L9" i="2"/>
  <c r="J9" i="2"/>
  <c r="H9" i="2"/>
  <c r="F9" i="2"/>
  <c r="AH8" i="2"/>
  <c r="AF8" i="2"/>
  <c r="AD8" i="2"/>
  <c r="AB8" i="2"/>
  <c r="Z8" i="2"/>
  <c r="X8" i="2"/>
  <c r="V8" i="2"/>
  <c r="T8" i="2"/>
  <c r="P8" i="2"/>
  <c r="N8" i="2"/>
  <c r="L8" i="2"/>
  <c r="J8" i="2"/>
  <c r="H8" i="2"/>
  <c r="F8" i="2"/>
  <c r="AH7" i="2"/>
  <c r="AF7" i="2"/>
  <c r="AD7" i="2"/>
  <c r="AB7" i="2"/>
  <c r="Z7" i="2"/>
  <c r="X7" i="2"/>
  <c r="V7" i="2"/>
  <c r="T7" i="2"/>
  <c r="P7" i="2"/>
  <c r="N7" i="2"/>
  <c r="L7" i="2"/>
  <c r="J7" i="2"/>
  <c r="H7" i="2"/>
  <c r="F7" i="2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7" i="1"/>
  <c r="AF21" i="1"/>
  <c r="AF22" i="1"/>
  <c r="AF23" i="1"/>
  <c r="AF24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7" i="1"/>
  <c r="AD20" i="1"/>
  <c r="AD21" i="1"/>
  <c r="AD22" i="1"/>
  <c r="AD23" i="1"/>
  <c r="AD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7" i="1"/>
  <c r="AB19" i="1"/>
  <c r="AB20" i="1"/>
  <c r="AB21" i="1"/>
  <c r="AB22" i="1"/>
  <c r="AB23" i="1"/>
  <c r="AB24" i="1"/>
  <c r="AB8" i="1"/>
  <c r="AB9" i="1"/>
  <c r="AB10" i="1"/>
  <c r="AB11" i="1"/>
  <c r="AB12" i="1"/>
  <c r="AB13" i="1"/>
  <c r="AB14" i="1"/>
  <c r="AB15" i="1"/>
  <c r="AB16" i="1"/>
  <c r="AB17" i="1"/>
  <c r="AB18" i="1"/>
  <c r="AB7" i="1"/>
  <c r="Z21" i="1"/>
  <c r="Z22" i="1"/>
  <c r="Z23" i="1"/>
  <c r="Z24" i="1"/>
  <c r="Z18" i="1"/>
  <c r="Z19" i="1"/>
  <c r="Z20" i="1"/>
  <c r="Z8" i="1"/>
  <c r="Z9" i="1"/>
  <c r="Z10" i="1"/>
  <c r="Z11" i="1"/>
  <c r="Z12" i="1"/>
  <c r="Z13" i="1"/>
  <c r="Z14" i="1"/>
  <c r="Z15" i="1"/>
  <c r="Z16" i="1"/>
  <c r="Z17" i="1"/>
  <c r="Z7" i="1"/>
  <c r="X20" i="1"/>
  <c r="X21" i="1"/>
  <c r="X22" i="1"/>
  <c r="X23" i="1"/>
  <c r="X24" i="1"/>
  <c r="X16" i="1"/>
  <c r="X17" i="1"/>
  <c r="X18" i="1"/>
  <c r="X19" i="1"/>
  <c r="X8" i="1"/>
  <c r="X9" i="1"/>
  <c r="X10" i="1"/>
  <c r="X11" i="1"/>
  <c r="X12" i="1"/>
  <c r="X13" i="1"/>
  <c r="X14" i="1"/>
  <c r="X15" i="1"/>
  <c r="X7" i="1"/>
  <c r="AN45" i="2" l="1"/>
  <c r="AO45" i="2" s="1"/>
  <c r="AN41" i="2"/>
  <c r="AO41" i="2" s="1"/>
  <c r="AN33" i="2"/>
  <c r="AO33" i="2" s="1"/>
  <c r="AN43" i="2"/>
  <c r="AO43" i="2" s="1"/>
  <c r="AN31" i="2"/>
  <c r="AO31" i="2" s="1"/>
  <c r="AN27" i="2"/>
  <c r="AO27" i="2" s="1"/>
  <c r="AN37" i="2"/>
  <c r="AO37" i="2" s="1"/>
  <c r="AN25" i="2"/>
  <c r="AO25" i="2" s="1"/>
  <c r="AN39" i="2"/>
  <c r="AO39" i="2" s="1"/>
  <c r="AN29" i="2"/>
  <c r="AO29" i="2" s="1"/>
  <c r="AN35" i="2"/>
  <c r="AO35" i="2" s="1"/>
  <c r="AN7" i="2"/>
  <c r="AO7" i="2" s="1"/>
  <c r="AN9" i="2"/>
  <c r="AN11" i="2"/>
  <c r="AN13" i="2"/>
  <c r="AN15" i="2"/>
  <c r="AN17" i="2"/>
  <c r="AN19" i="2"/>
  <c r="AN21" i="2"/>
  <c r="AO21" i="2" s="1"/>
  <c r="AN23" i="2"/>
  <c r="AO23" i="2" s="1"/>
  <c r="AN42" i="2"/>
  <c r="AO42" i="2" s="1"/>
  <c r="AN38" i="2"/>
  <c r="AO38" i="2" s="1"/>
  <c r="AN34" i="2"/>
  <c r="AO34" i="2" s="1"/>
  <c r="AN30" i="2"/>
  <c r="AO30" i="2" s="1"/>
  <c r="AN26" i="2"/>
  <c r="AO26" i="2" s="1"/>
  <c r="AN8" i="2"/>
  <c r="AN10" i="2"/>
  <c r="AN12" i="2"/>
  <c r="AN14" i="2"/>
  <c r="AN16" i="2"/>
  <c r="AN18" i="2"/>
  <c r="AN20" i="2"/>
  <c r="AO20" i="2" s="1"/>
  <c r="AN22" i="2"/>
  <c r="AO22" i="2" s="1"/>
  <c r="AN44" i="2"/>
  <c r="AO44" i="2" s="1"/>
  <c r="AN40" i="2"/>
  <c r="AO40" i="2" s="1"/>
  <c r="AN36" i="2"/>
  <c r="AO36" i="2" s="1"/>
  <c r="AN32" i="2"/>
  <c r="AO32" i="2" s="1"/>
  <c r="AN28" i="2"/>
  <c r="AO28" i="2" s="1"/>
  <c r="AN24" i="2"/>
  <c r="AO24" i="2" s="1"/>
  <c r="V24" i="1"/>
  <c r="T24" i="1"/>
  <c r="V21" i="1"/>
  <c r="V22" i="1"/>
  <c r="V23" i="1"/>
  <c r="V18" i="1"/>
  <c r="V19" i="1"/>
  <c r="V20" i="1"/>
  <c r="V16" i="1"/>
  <c r="V17" i="1"/>
  <c r="V15" i="1"/>
  <c r="V8" i="1"/>
  <c r="V9" i="1"/>
  <c r="V10" i="1"/>
  <c r="V11" i="1"/>
  <c r="V12" i="1"/>
  <c r="V13" i="1"/>
  <c r="V14" i="1"/>
  <c r="V7" i="1"/>
  <c r="T15" i="1"/>
  <c r="T16" i="1"/>
  <c r="T17" i="1"/>
  <c r="T18" i="1"/>
  <c r="T19" i="1"/>
  <c r="T20" i="1"/>
  <c r="T21" i="1"/>
  <c r="T22" i="1"/>
  <c r="T23" i="1"/>
  <c r="T14" i="1"/>
  <c r="T8" i="1"/>
  <c r="T9" i="1"/>
  <c r="T10" i="1"/>
  <c r="T11" i="1"/>
  <c r="T12" i="1"/>
  <c r="T13" i="1"/>
  <c r="T7" i="1"/>
  <c r="P15" i="1"/>
  <c r="P16" i="1"/>
  <c r="P17" i="1"/>
  <c r="P18" i="1"/>
  <c r="P19" i="1"/>
  <c r="P20" i="1"/>
  <c r="P21" i="1"/>
  <c r="P22" i="1"/>
  <c r="P23" i="1"/>
  <c r="P24" i="1"/>
  <c r="P14" i="1"/>
  <c r="P8" i="1"/>
  <c r="P9" i="1"/>
  <c r="P10" i="1"/>
  <c r="P11" i="1"/>
  <c r="P12" i="1"/>
  <c r="P13" i="1"/>
  <c r="P7" i="1"/>
  <c r="N18" i="1"/>
  <c r="N19" i="1"/>
  <c r="N20" i="1"/>
  <c r="N21" i="1"/>
  <c r="N22" i="1"/>
  <c r="N23" i="1"/>
  <c r="N24" i="1"/>
  <c r="N17" i="1"/>
  <c r="N12" i="1"/>
  <c r="N13" i="1"/>
  <c r="N14" i="1"/>
  <c r="N15" i="1"/>
  <c r="N16" i="1"/>
  <c r="N11" i="1"/>
  <c r="N8" i="1"/>
  <c r="N9" i="1"/>
  <c r="N10" i="1"/>
  <c r="N7" i="1"/>
  <c r="L14" i="1"/>
  <c r="L15" i="1"/>
  <c r="L16" i="1"/>
  <c r="L17" i="1"/>
  <c r="L18" i="1"/>
  <c r="L19" i="1"/>
  <c r="L20" i="1"/>
  <c r="L21" i="1"/>
  <c r="L22" i="1"/>
  <c r="L23" i="1"/>
  <c r="L24" i="1"/>
  <c r="L10" i="1"/>
  <c r="L11" i="1"/>
  <c r="L12" i="1"/>
  <c r="L13" i="1"/>
  <c r="L8" i="1"/>
  <c r="L9" i="1"/>
  <c r="L7" i="1"/>
  <c r="J17" i="1"/>
  <c r="J18" i="1"/>
  <c r="J19" i="1"/>
  <c r="J20" i="1"/>
  <c r="J21" i="1"/>
  <c r="J22" i="1"/>
  <c r="J23" i="1"/>
  <c r="J24" i="1"/>
  <c r="J16" i="1"/>
  <c r="J13" i="1"/>
  <c r="J14" i="1"/>
  <c r="J15" i="1"/>
  <c r="J9" i="1"/>
  <c r="J10" i="1"/>
  <c r="J11" i="1"/>
  <c r="J12" i="1"/>
  <c r="J8" i="1"/>
  <c r="J7" i="1"/>
  <c r="AT19" i="2" l="1"/>
  <c r="AO19" i="2"/>
  <c r="AT18" i="2"/>
  <c r="AO18" i="2"/>
  <c r="AT17" i="2"/>
  <c r="AO17" i="2"/>
  <c r="AO16" i="2"/>
  <c r="AT16" i="2"/>
  <c r="AO15" i="2"/>
  <c r="AT15" i="2"/>
  <c r="AO14" i="2"/>
  <c r="AT14" i="2"/>
  <c r="AT13" i="2"/>
  <c r="AO13" i="2"/>
  <c r="AO12" i="2"/>
  <c r="AT12" i="2"/>
  <c r="AT11" i="2"/>
  <c r="AO11" i="2"/>
  <c r="AT10" i="2"/>
  <c r="AO10" i="2"/>
  <c r="AT9" i="2"/>
  <c r="AO9" i="2"/>
  <c r="AO8" i="2"/>
  <c r="AT8" i="2"/>
  <c r="AT7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AJ7" i="1" l="1"/>
  <c r="AK7" i="1" s="1"/>
  <c r="AJ8" i="1"/>
  <c r="AJ9" i="1"/>
  <c r="AJ10" i="1"/>
  <c r="AJ11" i="1"/>
  <c r="AJ12" i="1"/>
  <c r="AJ13" i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K13" i="1" l="1"/>
  <c r="AP13" i="1"/>
  <c r="AK12" i="1"/>
  <c r="AP12" i="1"/>
  <c r="AK11" i="1"/>
  <c r="AP11" i="1"/>
  <c r="AP10" i="1"/>
  <c r="AK10" i="1"/>
  <c r="AK9" i="1"/>
  <c r="AP9" i="1"/>
  <c r="AK8" i="1"/>
  <c r="AP8" i="1"/>
  <c r="AP7" i="1"/>
</calcChain>
</file>

<file path=xl/sharedStrings.xml><?xml version="1.0" encoding="utf-8"?>
<sst xmlns="http://schemas.openxmlformats.org/spreadsheetml/2006/main" count="1707" uniqueCount="621">
  <si>
    <t>S No.</t>
  </si>
  <si>
    <t>Sem</t>
  </si>
  <si>
    <t>Name</t>
  </si>
  <si>
    <t>Regn. Number</t>
  </si>
  <si>
    <t>17-3-01-129</t>
  </si>
  <si>
    <t>Apurba Nath</t>
  </si>
  <si>
    <t>RM</t>
  </si>
  <si>
    <t>IC</t>
  </si>
  <si>
    <t>Credit</t>
  </si>
  <si>
    <t>18-3-01-101</t>
  </si>
  <si>
    <t>Mohammad Ali Chowdhury</t>
  </si>
  <si>
    <t>18-3-01-103</t>
  </si>
  <si>
    <t xml:space="preserve">Kamalesh Bhowmik </t>
  </si>
  <si>
    <t>CE</t>
  </si>
  <si>
    <t>ES</t>
  </si>
  <si>
    <t>IC-001</t>
  </si>
  <si>
    <t>Research Methodology</t>
  </si>
  <si>
    <t>CE-528</t>
  </si>
  <si>
    <t>Engineering Seismology</t>
  </si>
  <si>
    <t xml:space="preserve">Elements of Probability and Statistics </t>
  </si>
  <si>
    <t>EPS</t>
  </si>
  <si>
    <t>MA</t>
  </si>
  <si>
    <t>MA-6105</t>
  </si>
  <si>
    <t>18-3-01-104</t>
  </si>
  <si>
    <t>Partha Pratim Sarkar</t>
  </si>
  <si>
    <t>NN</t>
  </si>
  <si>
    <t>CS</t>
  </si>
  <si>
    <t>18-3-01-105</t>
  </si>
  <si>
    <t>Mukunda Madhab Borah</t>
  </si>
  <si>
    <t>TV</t>
  </si>
  <si>
    <t>CS-1471</t>
  </si>
  <si>
    <t>Neural Network</t>
  </si>
  <si>
    <t>CE-527</t>
  </si>
  <si>
    <t xml:space="preserve">Theory  of Vibration </t>
  </si>
  <si>
    <t>18-3-01-106</t>
  </si>
  <si>
    <t xml:space="preserve">Probhakar Chakravorty </t>
  </si>
  <si>
    <t>18-3-01-107</t>
  </si>
  <si>
    <t xml:space="preserve">Tamal Ghosh </t>
  </si>
  <si>
    <t>18-3-01-108</t>
  </si>
  <si>
    <t>Suhail Ahmad Khanday</t>
  </si>
  <si>
    <t>ASM</t>
  </si>
  <si>
    <t>CE-575</t>
  </si>
  <si>
    <t>Advance Soil Mechanics</t>
  </si>
  <si>
    <t>Advance Foundation Engineering</t>
  </si>
  <si>
    <t>CE-580</t>
  </si>
  <si>
    <t>AFE</t>
  </si>
  <si>
    <t>Ground Improvement Techniques</t>
  </si>
  <si>
    <t>GIT</t>
  </si>
  <si>
    <t>CE-577</t>
  </si>
  <si>
    <t>18-3-01-109</t>
  </si>
  <si>
    <t>Sandeep Das</t>
  </si>
  <si>
    <t>BDRS</t>
  </si>
  <si>
    <t>CE-5002</t>
  </si>
  <si>
    <t>18-3-01-110</t>
  </si>
  <si>
    <t>Ujjawal Kumar Singh</t>
  </si>
  <si>
    <t>WM</t>
  </si>
  <si>
    <t>CE-5542</t>
  </si>
  <si>
    <t xml:space="preserve">Watershed Management </t>
  </si>
  <si>
    <t>18-3-01-111</t>
  </si>
  <si>
    <t>Mrinal Kanti Sen</t>
  </si>
  <si>
    <t>18-3-01-112</t>
  </si>
  <si>
    <t>Abinash Sahoo</t>
  </si>
  <si>
    <t>PASA</t>
  </si>
  <si>
    <t>CE-5503</t>
  </si>
  <si>
    <t>Project  Appraisal and System Analysis</t>
  </si>
  <si>
    <t>18-3-01-113</t>
  </si>
  <si>
    <t xml:space="preserve">Mrinal Kumar Singh </t>
  </si>
  <si>
    <t>NMCP</t>
  </si>
  <si>
    <t>MA-6303</t>
  </si>
  <si>
    <t>18-3-01-114</t>
  </si>
  <si>
    <t xml:space="preserve">Koushik Das </t>
  </si>
  <si>
    <t>RMFC</t>
  </si>
  <si>
    <t>CE-5521</t>
  </si>
  <si>
    <t>18-3-01-115</t>
  </si>
  <si>
    <t>Biswajit Samal</t>
  </si>
  <si>
    <t>NMDS</t>
  </si>
  <si>
    <t>Numerical Methods for Dynamical Systems</t>
  </si>
  <si>
    <t>CE- 526</t>
  </si>
  <si>
    <t>18-3-01-116</t>
  </si>
  <si>
    <t>Satyaprakash Mishra</t>
  </si>
  <si>
    <t>CE- 536</t>
  </si>
  <si>
    <t>18-3-01-117</t>
  </si>
  <si>
    <t>Sudipta Debroy</t>
  </si>
  <si>
    <t>Subham Ghosh</t>
  </si>
  <si>
    <t>18-3-01-118</t>
  </si>
  <si>
    <t>Pt. TCP
(a)</t>
  </si>
  <si>
    <t>Pt. TGP
(b)</t>
  </si>
  <si>
    <t>SPI
©</t>
  </si>
  <si>
    <t>Pr. TCP
(f)</t>
  </si>
  <si>
    <t>Pr. TGP
(g)</t>
  </si>
  <si>
    <t>CPI
h=(g+b)/(f+a)</t>
  </si>
  <si>
    <t>17-3-02-123</t>
  </si>
  <si>
    <t xml:space="preserve">Pallab Sarmah </t>
  </si>
  <si>
    <t>17-3-02-124</t>
  </si>
  <si>
    <t>Sujit Roy</t>
  </si>
  <si>
    <t xml:space="preserve">Papari Das </t>
  </si>
  <si>
    <t>17-3-02-125</t>
  </si>
  <si>
    <t>17-3-02-126</t>
  </si>
  <si>
    <t>17-3-02-127</t>
  </si>
  <si>
    <t xml:space="preserve">Durgesh Kumar Mishra </t>
  </si>
  <si>
    <t xml:space="preserve">Kumari Ambe Verma </t>
  </si>
  <si>
    <t>18-3-02-101</t>
  </si>
  <si>
    <t xml:space="preserve">Virendra Vishnu Bhagwat </t>
  </si>
  <si>
    <t>18-3-02-102</t>
  </si>
  <si>
    <t>Brajesh Kumar Kanchan</t>
  </si>
  <si>
    <t xml:space="preserve">Krushna Gouda </t>
  </si>
  <si>
    <t>18-3-02-103</t>
  </si>
  <si>
    <t>18-3-02-104</t>
  </si>
  <si>
    <t>Sandeep Kumar</t>
  </si>
  <si>
    <t>18-3-02-105</t>
  </si>
  <si>
    <t>Vavilada Satya Swamy Venkathesh</t>
  </si>
  <si>
    <t>18-3-02-106</t>
  </si>
  <si>
    <t>Dhrijit Kumar Deka</t>
  </si>
  <si>
    <t>18-3-02-107</t>
  </si>
  <si>
    <t>Sunil Kumar</t>
  </si>
  <si>
    <t>18-3-02-108</t>
  </si>
  <si>
    <t xml:space="preserve"> Dipak Debbarma </t>
  </si>
  <si>
    <t>18-3-02-109</t>
  </si>
  <si>
    <t>Jagannath Reddy</t>
  </si>
  <si>
    <t>18-3-02-110</t>
  </si>
  <si>
    <t>Suryakanth</t>
  </si>
  <si>
    <t>18-3-02-111</t>
  </si>
  <si>
    <t>Ranjan Majhi</t>
  </si>
  <si>
    <t>18-3-02-112</t>
  </si>
  <si>
    <t>Akhileshwar Singh</t>
  </si>
  <si>
    <t>18-3-02-115</t>
  </si>
  <si>
    <t>Vaishali</t>
  </si>
  <si>
    <t>18-3-02-116</t>
  </si>
  <si>
    <t>Subhasis Chakravarty</t>
  </si>
  <si>
    <t>18-3-02-117</t>
  </si>
  <si>
    <t>Supreme Das</t>
  </si>
  <si>
    <t>18-3-02-118</t>
  </si>
  <si>
    <t>Rutupurna Choudhury</t>
  </si>
  <si>
    <t>18-3-02-119</t>
  </si>
  <si>
    <t>Guttikonda Manohar</t>
  </si>
  <si>
    <t>18-3-02-120</t>
  </si>
  <si>
    <t>Ekta Tripathi</t>
  </si>
  <si>
    <t>18-3-02-121</t>
  </si>
  <si>
    <t>Debarup Borah</t>
  </si>
  <si>
    <t>18-3-02-122</t>
  </si>
  <si>
    <t>Amarendra Deka</t>
  </si>
  <si>
    <t>18-3-02-123</t>
  </si>
  <si>
    <t>Saurabh Sharma</t>
  </si>
  <si>
    <t>18-3-02-124</t>
  </si>
  <si>
    <t>Sapam Ningthemba Singh</t>
  </si>
  <si>
    <t>18-3-02-125</t>
  </si>
  <si>
    <t>Deepak Kumar Singh</t>
  </si>
  <si>
    <t>18-3-02-126</t>
  </si>
  <si>
    <t>Guddakesh Kumar Chandan</t>
  </si>
  <si>
    <t>18-3-02-127</t>
  </si>
  <si>
    <t xml:space="preserve">Mohammad Faizan </t>
  </si>
  <si>
    <t>18-3-02-128</t>
  </si>
  <si>
    <t>Benjamin Enoch Basker</t>
  </si>
  <si>
    <t>Dhiraj Raj</t>
  </si>
  <si>
    <t>18-3-02-129</t>
  </si>
  <si>
    <t>18-3-02-130</t>
  </si>
  <si>
    <t>Sanjeev Ranjan</t>
  </si>
  <si>
    <t>18-3-02-131</t>
  </si>
  <si>
    <t>Namrata Bordoloi</t>
  </si>
  <si>
    <t>18-3-02-132</t>
  </si>
  <si>
    <t>Aditya Roy</t>
  </si>
  <si>
    <t>18-3-02-133</t>
  </si>
  <si>
    <t>Mukund Kumar</t>
  </si>
  <si>
    <t>18-3-02-134</t>
  </si>
  <si>
    <t>Mehdi Mehtab Mirad</t>
  </si>
  <si>
    <t>18-3-02-135</t>
  </si>
  <si>
    <t>Kausar Ahmed</t>
  </si>
  <si>
    <t>18-3-02-136</t>
  </si>
  <si>
    <t>Mohd Aslam</t>
  </si>
  <si>
    <t>18-3-02-137</t>
  </si>
  <si>
    <t>Shatarupa Biswas</t>
  </si>
  <si>
    <t>AEFM</t>
  </si>
  <si>
    <t>ME</t>
  </si>
  <si>
    <t>ME-502</t>
  </si>
  <si>
    <t>Advanced Engineering Fluid Mechanics</t>
  </si>
  <si>
    <t>AT</t>
  </si>
  <si>
    <t>ME-501</t>
  </si>
  <si>
    <t>Advanced Thermodynamics</t>
  </si>
  <si>
    <t>CRHT</t>
  </si>
  <si>
    <t>ME 503</t>
  </si>
  <si>
    <t>Conduction and Radiation Heat Transfer</t>
  </si>
  <si>
    <t>MMTE</t>
  </si>
  <si>
    <t>ME- 504</t>
  </si>
  <si>
    <t xml:space="preserve">Mathematical Methods in Thermal Engineering </t>
  </si>
  <si>
    <t>PIDM</t>
  </si>
  <si>
    <t>ME-548</t>
  </si>
  <si>
    <t xml:space="preserve">Principles of Industrial Design and Manufacturing  </t>
  </si>
  <si>
    <t>CAM</t>
  </si>
  <si>
    <t>ME-528</t>
  </si>
  <si>
    <t xml:space="preserve">Computer Aided Manufacturing </t>
  </si>
  <si>
    <t>CM</t>
  </si>
  <si>
    <t>CAD</t>
  </si>
  <si>
    <t>ME-527</t>
  </si>
  <si>
    <t>Computer Aided Design</t>
  </si>
  <si>
    <t>ME-592</t>
  </si>
  <si>
    <t>MSS</t>
  </si>
  <si>
    <t>AES</t>
  </si>
  <si>
    <t>ME-511</t>
  </si>
  <si>
    <t>Alternative Energy Sources</t>
  </si>
  <si>
    <t>AMS</t>
  </si>
  <si>
    <t>ME-530</t>
  </si>
  <si>
    <t>Advanced Material Science</t>
  </si>
  <si>
    <t xml:space="preserve">ME </t>
  </si>
  <si>
    <t>OT</t>
  </si>
  <si>
    <t>ME-507</t>
  </si>
  <si>
    <t>Optimization Techniques</t>
  </si>
  <si>
    <t>GTJP</t>
  </si>
  <si>
    <t>ME-509</t>
  </si>
  <si>
    <t>Gas Turbines and Jet Propulsions</t>
  </si>
  <si>
    <t>ME-526</t>
  </si>
  <si>
    <t>GMC</t>
  </si>
  <si>
    <t>Geometric Modelling for CAD</t>
  </si>
  <si>
    <t>ME-561</t>
  </si>
  <si>
    <t>SPCEM</t>
  </si>
  <si>
    <t>ME-581</t>
  </si>
  <si>
    <t>Structural Property Correlation of Engineering Materials</t>
  </si>
  <si>
    <t>17-3-03-105</t>
  </si>
  <si>
    <t>Mausri Bhuyan</t>
  </si>
  <si>
    <t>17-3-03-104</t>
  </si>
  <si>
    <t>Priyanka Ray</t>
  </si>
  <si>
    <t>EE-502</t>
  </si>
  <si>
    <t>NCESEC</t>
  </si>
  <si>
    <t>EE</t>
  </si>
  <si>
    <t>18-3-03-101</t>
  </si>
  <si>
    <t>Souvik Phadikar</t>
  </si>
  <si>
    <t>18-3-03-102</t>
  </si>
  <si>
    <t>Ravi Kumar Majji</t>
  </si>
  <si>
    <t>18-3-03-103</t>
  </si>
  <si>
    <t xml:space="preserve">Pawan Kumar Kushwaha </t>
  </si>
  <si>
    <t>18-3-03-104</t>
  </si>
  <si>
    <t>Tirunagaru V. Sarath Kumar</t>
  </si>
  <si>
    <t>18-3-03-105</t>
  </si>
  <si>
    <t xml:space="preserve">Arindam Sanyal </t>
  </si>
  <si>
    <t>18-3-03-106</t>
  </si>
  <si>
    <t>Soumyakanta Samantaray</t>
  </si>
  <si>
    <t>18-3-03-107</t>
  </si>
  <si>
    <t>Sadasiva Behera</t>
  </si>
  <si>
    <t>18-3-03-108</t>
  </si>
  <si>
    <t>Satish Kumar Ramoji</t>
  </si>
  <si>
    <t>18-3-03-109</t>
  </si>
  <si>
    <t>Sanjeev Kumar Bhagat</t>
  </si>
  <si>
    <t>18-3-03-110</t>
  </si>
  <si>
    <t>Sandipan Prasad Chakravarty</t>
  </si>
  <si>
    <t>18-3-03-111</t>
  </si>
  <si>
    <t xml:space="preserve">Neerja Suresh Dharmale </t>
  </si>
  <si>
    <t>18-3-03-112</t>
  </si>
  <si>
    <t>Chittaranjan Behera</t>
  </si>
  <si>
    <t>18-3-03-113</t>
  </si>
  <si>
    <t>Ashish Ashokkumar Dongre</t>
  </si>
  <si>
    <t>18-3-03-114</t>
  </si>
  <si>
    <t xml:space="preserve">Jagdish Pitambar Dholwani </t>
  </si>
  <si>
    <t>18-3-03-115</t>
  </si>
  <si>
    <t xml:space="preserve">Alok Kumar Dubey </t>
  </si>
  <si>
    <t>18-3-03-116</t>
  </si>
  <si>
    <t xml:space="preserve">Nibha Rani  </t>
  </si>
  <si>
    <t>18-3-03-117</t>
  </si>
  <si>
    <t xml:space="preserve">Imtiyaz Alam </t>
  </si>
  <si>
    <t>18-3-03-118</t>
  </si>
  <si>
    <t xml:space="preserve">Ganesh Chilakalapudi  </t>
  </si>
  <si>
    <t>18-3-03-119</t>
  </si>
  <si>
    <t>Manoja Kumar Behera</t>
  </si>
  <si>
    <t>18-3-03-120</t>
  </si>
  <si>
    <t>Subash Chandra Sahoo</t>
  </si>
  <si>
    <t>18-3-03-121</t>
  </si>
  <si>
    <t>Furquan Nadeem</t>
  </si>
  <si>
    <t>18-3-03-122</t>
  </si>
  <si>
    <t>M. M. Jaganath</t>
  </si>
  <si>
    <t>18-3-03-123</t>
  </si>
  <si>
    <t>Satyaki Biswas</t>
  </si>
  <si>
    <t>18-3-03-124</t>
  </si>
  <si>
    <t>Mayank Kumar Gautam</t>
  </si>
  <si>
    <t>18-3-03-125</t>
  </si>
  <si>
    <t>Sarita Pal</t>
  </si>
  <si>
    <t>18-3-03-126</t>
  </si>
  <si>
    <t xml:space="preserve">Bhanu Merugu </t>
  </si>
  <si>
    <t>18-3-03-127</t>
  </si>
  <si>
    <t>Ramashis Banerjee</t>
  </si>
  <si>
    <t xml:space="preserve">Elements of Probability &amp; Statistics </t>
  </si>
  <si>
    <t>SP</t>
  </si>
  <si>
    <t>EC</t>
  </si>
  <si>
    <t>EC-536</t>
  </si>
  <si>
    <t>Signal Processing</t>
  </si>
  <si>
    <t>EEC</t>
  </si>
  <si>
    <t>Liner Control Theory</t>
  </si>
  <si>
    <t>LCT</t>
  </si>
  <si>
    <t>EEC-501</t>
  </si>
  <si>
    <t>EE-520</t>
  </si>
  <si>
    <t>Power Quality in Power Distrubution Systems</t>
  </si>
  <si>
    <t>PQPDS</t>
  </si>
  <si>
    <t>HFD</t>
  </si>
  <si>
    <t>EE-507</t>
  </si>
  <si>
    <t>SG</t>
  </si>
  <si>
    <t>Smart grid</t>
  </si>
  <si>
    <t>EE-512</t>
  </si>
  <si>
    <t>PSP</t>
  </si>
  <si>
    <t xml:space="preserve">Power System Protection </t>
  </si>
  <si>
    <t>EE-503</t>
  </si>
  <si>
    <t>Power System Analysis</t>
  </si>
  <si>
    <t>EE-501</t>
  </si>
  <si>
    <t>PSA</t>
  </si>
  <si>
    <t>EE-508</t>
  </si>
  <si>
    <t>Power Quality</t>
  </si>
  <si>
    <t>PQ</t>
  </si>
  <si>
    <t>EEC-502</t>
  </si>
  <si>
    <t>Industrial Automation</t>
  </si>
  <si>
    <t>IA</t>
  </si>
  <si>
    <t>EEC-513</t>
  </si>
  <si>
    <t>Modelling of Dynamical Systems</t>
  </si>
  <si>
    <t>MDS</t>
  </si>
  <si>
    <t>EC-501</t>
  </si>
  <si>
    <t>SDP</t>
  </si>
  <si>
    <t>OPDE</t>
  </si>
  <si>
    <t>K. Vanlalawmpuia</t>
  </si>
  <si>
    <t>18-3-04-101</t>
  </si>
  <si>
    <t>18-3-04-102</t>
  </si>
  <si>
    <t xml:space="preserve"> Inderpreet Kaur</t>
  </si>
  <si>
    <t>Sagar Dutta</t>
  </si>
  <si>
    <t>18-3-04-103</t>
  </si>
  <si>
    <t>18-3-04-104</t>
  </si>
  <si>
    <t xml:space="preserve">Radhe Gobinda Debnath </t>
  </si>
  <si>
    <t>18-3-04-106</t>
  </si>
  <si>
    <t xml:space="preserve">Ravi Singh Kurmvanshi </t>
  </si>
  <si>
    <t>Swagata Devi</t>
  </si>
  <si>
    <t>18-3-04-107</t>
  </si>
  <si>
    <t>Neeraj Kumar Niranjan</t>
  </si>
  <si>
    <t>18-3-04-109</t>
  </si>
  <si>
    <t>Karabi Baruah</t>
  </si>
  <si>
    <t>18-3-04-110</t>
  </si>
  <si>
    <t>Osor Pertin</t>
  </si>
  <si>
    <t>18-3-04-111</t>
  </si>
  <si>
    <t>18-3-04-112</t>
  </si>
  <si>
    <t>18-3-04-113</t>
  </si>
  <si>
    <t>Debika Das</t>
  </si>
  <si>
    <t>Sumon Modak</t>
  </si>
  <si>
    <t>18-3-04-114</t>
  </si>
  <si>
    <t>Nirmalya Das</t>
  </si>
  <si>
    <t>Sagarika Choudhury</t>
  </si>
  <si>
    <t>18-3-04-116</t>
  </si>
  <si>
    <t>Madhumita Paul</t>
  </si>
  <si>
    <t>18-3-04-117</t>
  </si>
  <si>
    <t>18-3-04-118</t>
  </si>
  <si>
    <t>18-3-04-119</t>
  </si>
  <si>
    <t>18-3-04-120</t>
  </si>
  <si>
    <t>Abul Abbas Barbhuiya</t>
  </si>
  <si>
    <t>Abhishek Mondal</t>
  </si>
  <si>
    <t>Abhinaba Dey</t>
  </si>
  <si>
    <t>18-3-04-121</t>
  </si>
  <si>
    <t>18-3-04-122</t>
  </si>
  <si>
    <t>18-3-04-123</t>
  </si>
  <si>
    <t>18-3-04-124</t>
  </si>
  <si>
    <t>18-3-04-125</t>
  </si>
  <si>
    <t>18-3-04-126</t>
  </si>
  <si>
    <t>18-3-04-127</t>
  </si>
  <si>
    <t>18-3-04-128</t>
  </si>
  <si>
    <t>18-3-04-129</t>
  </si>
  <si>
    <t>Ashutosh Srivastava</t>
  </si>
  <si>
    <t>Debanjali Sarkar</t>
  </si>
  <si>
    <t>Jishnu Ghosh</t>
  </si>
  <si>
    <t>Jagritee Talukdar</t>
  </si>
  <si>
    <t>Amit Roy</t>
  </si>
  <si>
    <t>Jyoti Mohanty</t>
  </si>
  <si>
    <t>N. Jagan Mohan</t>
  </si>
  <si>
    <t>Siddhartha Roy</t>
  </si>
  <si>
    <t>18-3-04-131</t>
  </si>
  <si>
    <t>Monideepa Das</t>
  </si>
  <si>
    <t>18-3-04-132</t>
  </si>
  <si>
    <t>Information Theory &amp; Coding</t>
  </si>
  <si>
    <t>EC-538</t>
  </si>
  <si>
    <t>ITC</t>
  </si>
  <si>
    <t>EC- 537</t>
  </si>
  <si>
    <t xml:space="preserve">Advanced Digital Communication </t>
  </si>
  <si>
    <t>ADC</t>
  </si>
  <si>
    <t>Smart Antennas for  Wireless Communication</t>
  </si>
  <si>
    <t>EC- 1437</t>
  </si>
  <si>
    <t>SAWC</t>
  </si>
  <si>
    <t>Semiconductor Device Physics</t>
  </si>
  <si>
    <t>Rajan Singh</t>
  </si>
  <si>
    <t>Wangkheirakpam Vandana Devi</t>
  </si>
  <si>
    <t>Analog VLSI Circuits</t>
  </si>
  <si>
    <t>AVC</t>
  </si>
  <si>
    <t>EC-502</t>
  </si>
  <si>
    <t>EC-503</t>
  </si>
  <si>
    <t>DAMT</t>
  </si>
  <si>
    <t>EC-535</t>
  </si>
  <si>
    <t>Linear Algebra &amp; Random Processes</t>
  </si>
  <si>
    <t>LARP</t>
  </si>
  <si>
    <t>RF Design</t>
  </si>
  <si>
    <t>RD</t>
  </si>
  <si>
    <t>EC-526</t>
  </si>
  <si>
    <t>Principle of Optoelectronics and Fiber Optics</t>
  </si>
  <si>
    <t>EC-1401</t>
  </si>
  <si>
    <t>POFO</t>
  </si>
  <si>
    <t>MEMS</t>
  </si>
  <si>
    <t>EC-1473</t>
  </si>
  <si>
    <t>Neural Network and Fuzzy Logic</t>
  </si>
  <si>
    <t>NNFL</t>
  </si>
  <si>
    <t>EC-1471</t>
  </si>
  <si>
    <t>Image Processing</t>
  </si>
  <si>
    <t>IP</t>
  </si>
  <si>
    <t>EC-571</t>
  </si>
  <si>
    <t>Quantum Mechanics I</t>
  </si>
  <si>
    <t>QM</t>
  </si>
  <si>
    <t>PH-6012</t>
  </si>
  <si>
    <t>PH</t>
  </si>
  <si>
    <t>Satellite Communication</t>
  </si>
  <si>
    <t>SC</t>
  </si>
  <si>
    <t>EC-1424</t>
  </si>
  <si>
    <t>Barga Deori</t>
  </si>
  <si>
    <t>17-3-05-113</t>
  </si>
  <si>
    <t>18-3-05-101</t>
  </si>
  <si>
    <t>Moumita Roy</t>
  </si>
  <si>
    <t>Arpita Nath Boruah</t>
  </si>
  <si>
    <t>18-3-05-102</t>
  </si>
  <si>
    <t>18-3-05-103</t>
  </si>
  <si>
    <t>18-3-05-105</t>
  </si>
  <si>
    <t>18-3-05-106</t>
  </si>
  <si>
    <t>18-3-05-107</t>
  </si>
  <si>
    <t>18-3-05-108</t>
  </si>
  <si>
    <t>18-3-05-109</t>
  </si>
  <si>
    <t>18-3-05-110</t>
  </si>
  <si>
    <t>18-3-05-111</t>
  </si>
  <si>
    <t>Sujit Kumar Das</t>
  </si>
  <si>
    <t>Sumanta Banerjee</t>
  </si>
  <si>
    <t>Banamali Das</t>
  </si>
  <si>
    <t>Sabuzima Nayak</t>
  </si>
  <si>
    <t>Arnab Kumar Mishra</t>
  </si>
  <si>
    <t>Loitongbam Sanayai Meetei</t>
  </si>
  <si>
    <t>Candy Lalrempuii</t>
  </si>
  <si>
    <t>Puja Sarkar</t>
  </si>
  <si>
    <t xml:space="preserve">Linear Algebra </t>
  </si>
  <si>
    <t>MA-6102</t>
  </si>
  <si>
    <t>LA</t>
  </si>
  <si>
    <t>CS-1422</t>
  </si>
  <si>
    <t>Digital Image Processing</t>
  </si>
  <si>
    <t>DIM</t>
  </si>
  <si>
    <t>Data Mining</t>
  </si>
  <si>
    <t>DM</t>
  </si>
  <si>
    <t>CS-1435</t>
  </si>
  <si>
    <t>Distributed System</t>
  </si>
  <si>
    <t>DS</t>
  </si>
  <si>
    <t>CS-1434</t>
  </si>
  <si>
    <t>Natural Language Processing</t>
  </si>
  <si>
    <t>NLP</t>
  </si>
  <si>
    <t>CS-1436</t>
  </si>
  <si>
    <t>18-3-06-101</t>
  </si>
  <si>
    <t>18-3-06-102</t>
  </si>
  <si>
    <t>18-3-06-104</t>
  </si>
  <si>
    <t>Praveen Kumar Nambisan T.M</t>
  </si>
  <si>
    <t xml:space="preserve">Krishanu Nath </t>
  </si>
  <si>
    <t>Pragnaleena Debroy</t>
  </si>
  <si>
    <t>Linear Control Theory</t>
  </si>
  <si>
    <t>Industrial Process Control</t>
  </si>
  <si>
    <t>IPS</t>
  </si>
  <si>
    <t>EI-5003</t>
  </si>
  <si>
    <t>EI</t>
  </si>
  <si>
    <t>18-3-21-102</t>
  </si>
  <si>
    <t>Neha Jain</t>
  </si>
  <si>
    <t>Quantitative Techniques</t>
  </si>
  <si>
    <t>QT</t>
  </si>
  <si>
    <t>HU</t>
  </si>
  <si>
    <t xml:space="preserve">Report Writing </t>
  </si>
  <si>
    <t>RW</t>
  </si>
  <si>
    <t>HU-702</t>
  </si>
  <si>
    <t xml:space="preserve">Perspectives in Literature  Philosophy &amp; Psychology </t>
  </si>
  <si>
    <t>PLPP</t>
  </si>
  <si>
    <t>HU-704</t>
  </si>
  <si>
    <t>Understanding Political Process</t>
  </si>
  <si>
    <t>UPS</t>
  </si>
  <si>
    <t>HU-715</t>
  </si>
  <si>
    <t>Nishi Gupta</t>
  </si>
  <si>
    <t>18-3-22-101</t>
  </si>
  <si>
    <t>18-3-22-102</t>
  </si>
  <si>
    <t>18-3-22-103</t>
  </si>
  <si>
    <t>18-3-22-104</t>
  </si>
  <si>
    <t>18-3-22-105</t>
  </si>
  <si>
    <t>18-3-22-106</t>
  </si>
  <si>
    <t>18-3-22-107</t>
  </si>
  <si>
    <t>18-3-22-108</t>
  </si>
  <si>
    <t>18-3-22-109</t>
  </si>
  <si>
    <t>18-3-22-110</t>
  </si>
  <si>
    <t>18-3-22-112</t>
  </si>
  <si>
    <t>Subhendu Shekhar Roy</t>
  </si>
  <si>
    <t>Rubi Das</t>
  </si>
  <si>
    <t>Vivek Kumar</t>
  </si>
  <si>
    <t xml:space="preserve">Sandip Saha </t>
  </si>
  <si>
    <t>Sri Srinivasa Raju Modampuri</t>
  </si>
  <si>
    <t xml:space="preserve">Abhijit Barman </t>
  </si>
  <si>
    <t>Asish Adak</t>
  </si>
  <si>
    <t>Sangeeta Saha</t>
  </si>
  <si>
    <t>Rajeev Das</t>
  </si>
  <si>
    <t>Subhankar Jana</t>
  </si>
  <si>
    <t>Real Analysis</t>
  </si>
  <si>
    <t>RA</t>
  </si>
  <si>
    <t>MA-6101</t>
  </si>
  <si>
    <t>Ordinary and Partial Differential Equations</t>
  </si>
  <si>
    <t>MA-6103</t>
  </si>
  <si>
    <t>Number Thoery &amp; Cryptography</t>
  </si>
  <si>
    <t>NTC</t>
  </si>
  <si>
    <t>MA-6304</t>
  </si>
  <si>
    <t xml:space="preserve"> Fuzzy Set Theory</t>
  </si>
  <si>
    <t>FST</t>
  </si>
  <si>
    <t>MA-511</t>
  </si>
  <si>
    <t>BA</t>
  </si>
  <si>
    <t xml:space="preserve">Supply Chain Management </t>
  </si>
  <si>
    <t>SCM</t>
  </si>
  <si>
    <t>BA-605</t>
  </si>
  <si>
    <t>Complex Analysis</t>
  </si>
  <si>
    <t>CA</t>
  </si>
  <si>
    <t>MA-501</t>
  </si>
  <si>
    <t>Functional Analysis</t>
  </si>
  <si>
    <t>FA</t>
  </si>
  <si>
    <t>MA-502</t>
  </si>
  <si>
    <t>Mathematical Methods</t>
  </si>
  <si>
    <t>MM</t>
  </si>
  <si>
    <t>MA-6302</t>
  </si>
  <si>
    <t>18-3-23-101</t>
  </si>
  <si>
    <t>18-3-23-102</t>
  </si>
  <si>
    <t>18-3-23-103</t>
  </si>
  <si>
    <t>18-3-23-104</t>
  </si>
  <si>
    <t>18-3-23-105</t>
  </si>
  <si>
    <t>Bishwajit Changmai</t>
  </si>
  <si>
    <t xml:space="preserve">Ankita Jalan </t>
  </si>
  <si>
    <t>Bishal Das</t>
  </si>
  <si>
    <t>Monjur Hassan Barbhuiya</t>
  </si>
  <si>
    <t>Shaswat Vikram Gupta</t>
  </si>
  <si>
    <t>Physical Methods in Chemistry</t>
  </si>
  <si>
    <t>PMC</t>
  </si>
  <si>
    <t>CH-703</t>
  </si>
  <si>
    <t>CH</t>
  </si>
  <si>
    <t>18-3-24-101</t>
  </si>
  <si>
    <t>18-3-24-102</t>
  </si>
  <si>
    <t>18-3-24-103</t>
  </si>
  <si>
    <t>18-3-24-104</t>
  </si>
  <si>
    <t>18-3-24-105</t>
  </si>
  <si>
    <t>Nilakshi Das</t>
  </si>
  <si>
    <t>Anwesha Mahapatra</t>
  </si>
  <si>
    <t>Nikhil S.K</t>
  </si>
  <si>
    <t>Nipom Sekhar Das</t>
  </si>
  <si>
    <t>Rajesh Deb</t>
  </si>
  <si>
    <t>ET</t>
  </si>
  <si>
    <t>PH-6032</t>
  </si>
  <si>
    <t>18-3-25-101</t>
  </si>
  <si>
    <t>18-3-25-102</t>
  </si>
  <si>
    <t>18-3-25-103</t>
  </si>
  <si>
    <t>18-3-25-104</t>
  </si>
  <si>
    <t>Saroj Kumar Koiri</t>
  </si>
  <si>
    <t>Manisha Goswami</t>
  </si>
  <si>
    <t>Priyanka Roy</t>
  </si>
  <si>
    <t>Abhijit Ranjan Das</t>
  </si>
  <si>
    <t>Statistical Methods and Lab</t>
  </si>
  <si>
    <t>SML</t>
  </si>
  <si>
    <t>DoMS-700</t>
  </si>
  <si>
    <t>DoMS</t>
  </si>
  <si>
    <t>Financial Management I</t>
  </si>
  <si>
    <t>FM</t>
  </si>
  <si>
    <t>MS-702</t>
  </si>
  <si>
    <t>MS</t>
  </si>
  <si>
    <t>BC</t>
  </si>
  <si>
    <t>AA</t>
  </si>
  <si>
    <t>BB</t>
  </si>
  <si>
    <t>CC</t>
  </si>
  <si>
    <t>AB</t>
  </si>
  <si>
    <t>Non-Conventional Energy  Sources and Energy Converters</t>
  </si>
  <si>
    <t>BA-509</t>
  </si>
  <si>
    <t>F</t>
  </si>
  <si>
    <t>HVDC and FACTS Devices</t>
  </si>
  <si>
    <t>DD</t>
  </si>
  <si>
    <t>SSI</t>
  </si>
  <si>
    <t>Soil Structure Interaction</t>
  </si>
  <si>
    <t>Behaviour and Design of RC Structures</t>
  </si>
  <si>
    <t>River Mechanics and Flood Control</t>
  </si>
  <si>
    <t>DC Analysis of MOS Transistor</t>
  </si>
  <si>
    <t>Micro Electro Mechanical System (MEMS)</t>
  </si>
  <si>
    <t>CMCP</t>
  </si>
  <si>
    <t>Computational Methods &amp; Computer Programming</t>
  </si>
  <si>
    <t>1st</t>
  </si>
  <si>
    <t>ME-582</t>
  </si>
  <si>
    <t>Composite Materials</t>
  </si>
  <si>
    <t>Elements of Probability and Statistics</t>
  </si>
  <si>
    <t>Numerical  Methods &amp; Computer Programming</t>
  </si>
  <si>
    <t xml:space="preserve">Numerical Methods and Computer Programming </t>
  </si>
  <si>
    <t>Material Selection &amp; Safety</t>
  </si>
  <si>
    <t>I</t>
  </si>
  <si>
    <t>CD</t>
  </si>
  <si>
    <t>3rd</t>
  </si>
  <si>
    <t>2nd</t>
  </si>
  <si>
    <t>Pr. TCP
(h)</t>
  </si>
  <si>
    <t>Pr. TGP
(i)</t>
  </si>
  <si>
    <t>CPI
j=(i+b)/(h+a)</t>
  </si>
  <si>
    <t>NATIONAL INSTITUTE OF TECHNOLOGY SILCHAR 
Tabulation sheet for End Semester Exam
Programme: Ph.D, Discipline: Civil Engineering
Sem: 1st, 2nd &amp; 3rd, Exam held on Nov-Dec 2018</t>
  </si>
  <si>
    <t>NATIONAL INSTITUTE OF TECHNOLOGY SILCHAR 
Tabulation sheet for End Semester Exam
Programme: Ph.D, Discipline: Mechanical Engineering
Sem: 1st, 2nd &amp; 3rd, Exam held on Nov-Dec 2018</t>
  </si>
  <si>
    <t>NATIONAL INSTITUTE OF TECHNOLOGY SILCHAR 
Tabulation sheet for End Semester Exam
Programme: Ph.D, Discipline: Electrical Engineering
Sem: 1st, 2nd &amp; 3rd, Exam held on Nov-Dec 2018</t>
  </si>
  <si>
    <t>NATIONAL INSTITUTE OF TECHNOLOGY SILCHAR 
Tabulation sheet for End Semester Exam
Programme: Ph.D, Discipline: Electronics &amp; Communcation Engineering
Sem: 1st &amp; 2nd, Exam held on Nov-Dec 2018</t>
  </si>
  <si>
    <t>NATIONAL INSTITUTE OF TECHNOLOGY SILCHAR 
Tabulation sheet for End Semester Exam
Programme: Ph.D, Discipline: Computer Science &amp; Engineering
Sem: 1st, 2nd &amp; 3rd Exam held on Nov-Dec 2018</t>
  </si>
  <si>
    <t>NATIONAL INSTITUTE OF TECHNOLOGY SILCHAR 
Tabulation sheet for End Semester Exam
Programme: Ph.D, Discipline: Electronics &amp; Instrumentation Engineering
Sem: 2nd &amp; 1st, Exam held on Nov-Dec 2018</t>
  </si>
  <si>
    <t>NATIONAL INSTITUTE OF TECHNOLOGY SILCHAR 
Tabulation sheet for End Semester Exam
Programme: Ph.D, Discipline: Humanities and Social Sciences
Sem: 2nd, Exam held on Nov-Dec 2018</t>
  </si>
  <si>
    <t>NATIONAL INSTITUTE OF TECHNOLOGY SILCHAR 
Tabulation sheet for End Semester Exam
Programme: Ph.D, Discipline: Mathematics
Sem: 1st &amp; 2nd, Exam held on Nov-Dec 2018</t>
  </si>
  <si>
    <t>NATIONAL INSTITUTE OF TECHNOLOGY SILCHAR 
Tabulation sheet for End Semester Exam
Programme: Ph.D, Discipline: Chemistry
Sem: 1st &amp; 2nd, Exam held on Nov-Dec 2018</t>
  </si>
  <si>
    <t>Ph.D. Dealing Assistant</t>
  </si>
  <si>
    <t>Assistant Registrar (Academic)</t>
  </si>
  <si>
    <t>Registrar</t>
  </si>
  <si>
    <t>Dean (R &amp; C)</t>
  </si>
  <si>
    <t>Assistant Registrar (Acd)</t>
  </si>
  <si>
    <t xml:space="preserve">Experimental Techniques </t>
  </si>
  <si>
    <t>Extra Curriculum Activities : Yoga (Non Credit)-All the 1st sem registered students are PP (Passed) except 18-3-04-117  who is NP (Not Passed).</t>
  </si>
  <si>
    <t>Pr. TCP
(d)</t>
  </si>
  <si>
    <t>Pr. TGP
(e)</t>
  </si>
  <si>
    <t>CPI
f=(e+b)/(d+a)</t>
  </si>
  <si>
    <t>Asstt. Registrar (Acd)</t>
  </si>
  <si>
    <t>TCP from 2nd Sem 
     (d)</t>
  </si>
  <si>
    <t xml:space="preserve"> TGP from 2nd Sem 
     (e)</t>
  </si>
  <si>
    <t>TGP from 2nd Sem 
     (e)</t>
  </si>
  <si>
    <t xml:space="preserve"> TCP from 1st Sem 
     (d)</t>
  </si>
  <si>
    <t xml:space="preserve"> TGP from 1st Sem 
     (e)</t>
  </si>
  <si>
    <t xml:space="preserve"> TCP from 2nd Sem 
     (f)</t>
  </si>
  <si>
    <t>TGP from 2nd Sem 
     (g)</t>
  </si>
  <si>
    <t>Extra Curriculum Activities : Yoga (Non Credit)-All the 1st sem registered students are PP (Passed) except 18-3-02-129 &amp; 18-3-02-137  who are NP (Not Passed).</t>
  </si>
  <si>
    <t>NATIONAL INSTITUTE OF TECHNOLOGY SILCHAR 
Tabulation sheet for End Semester Exam
Programme: Ph.D, Discipline: Physics
Sem: 1st, Exam held on Nov-Dec 2018</t>
  </si>
  <si>
    <t>NATIONAL INSTITUTE OF TECHNOLOGY SILCHAR 
Tabulation sheet for End Semester Exam
Programme: Ph.D, Discipline: Management Studies
Sem: 1st &amp; 2nd, Exam held on Nov-Dec 2018</t>
  </si>
  <si>
    <t>CPI
h=(g+b) / (f+a)</t>
  </si>
  <si>
    <t xml:space="preserve">Ordinary &amp; Partial Differential Equations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</si>
</sst>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mbria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mbria"/>
      <family val="1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5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5.5"/>
      <name val="Calibri"/>
      <family val="2"/>
      <scheme val="minor"/>
    </font>
    <font>
      <sz val="13.5"/>
      <name val="Calibri"/>
      <family val="2"/>
      <scheme val="minor"/>
    </font>
    <font>
      <b/>
      <sz val="13.5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mbria"/>
      <family val="1"/>
    </font>
    <font>
      <sz val="14"/>
      <name val="Calibri"/>
      <family val="2"/>
      <scheme val="minor"/>
    </font>
    <font>
      <sz val="14.5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name val="Calibri"/>
      <family val="2"/>
      <scheme val="minor"/>
    </font>
    <font>
      <b/>
      <sz val="14.5"/>
      <name val="Calibri"/>
      <family val="2"/>
      <scheme val="minor"/>
    </font>
    <font>
      <b/>
      <sz val="15"/>
      <name val="Calibri"/>
      <family val="2"/>
      <scheme val="minor"/>
    </font>
    <font>
      <b/>
      <sz val="16"/>
      <name val="Calibri"/>
      <family val="2"/>
      <scheme val="minor"/>
    </font>
    <font>
      <sz val="15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Border="1"/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3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8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0" borderId="0" xfId="0" applyFont="1"/>
    <xf numFmtId="0" fontId="6" fillId="2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Fill="1" applyBorder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/>
    <xf numFmtId="0" fontId="0" fillId="2" borderId="0" xfId="0" applyFont="1" applyFill="1" applyBorder="1" applyAlignment="1"/>
    <xf numFmtId="0" fontId="5" fillId="2" borderId="0" xfId="0" applyFont="1" applyFill="1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3" fillId="2" borderId="0" xfId="0" applyFont="1" applyFill="1" applyAlignment="1"/>
    <xf numFmtId="0" fontId="6" fillId="2" borderId="0" xfId="0" applyFont="1" applyFill="1" applyBorder="1" applyAlignment="1"/>
    <xf numFmtId="0" fontId="7" fillId="2" borderId="0" xfId="0" applyFont="1" applyFill="1" applyAlignment="1"/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0" fillId="2" borderId="3" xfId="0" applyFont="1" applyFill="1" applyBorder="1"/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3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2" borderId="3" xfId="0" applyFont="1" applyFill="1" applyBorder="1"/>
    <xf numFmtId="0" fontId="17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5" fillId="0" borderId="0" xfId="0" applyFont="1"/>
    <xf numFmtId="0" fontId="12" fillId="0" borderId="0" xfId="0" applyFont="1"/>
    <xf numFmtId="164" fontId="12" fillId="2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3" xfId="0" applyFont="1" applyBorder="1"/>
    <xf numFmtId="0" fontId="11" fillId="0" borderId="0" xfId="0" applyFont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1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5" fillId="2" borderId="0" xfId="0" applyFont="1" applyFill="1"/>
    <xf numFmtId="0" fontId="12" fillId="2" borderId="0" xfId="0" applyFont="1" applyFill="1"/>
    <xf numFmtId="2" fontId="18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3" xfId="0" applyFont="1" applyBorder="1"/>
    <xf numFmtId="0" fontId="23" fillId="0" borderId="3" xfId="0" applyFont="1" applyBorder="1" applyAlignment="1">
      <alignment wrapText="1"/>
    </xf>
    <xf numFmtId="0" fontId="23" fillId="4" borderId="3" xfId="0" applyFont="1" applyFill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0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5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29" fillId="0" borderId="3" xfId="0" applyFont="1" applyBorder="1"/>
    <xf numFmtId="0" fontId="29" fillId="0" borderId="3" xfId="0" applyFont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 vertical="center"/>
    </xf>
    <xf numFmtId="0" fontId="29" fillId="4" borderId="3" xfId="0" applyFont="1" applyFill="1" applyBorder="1" applyAlignment="1">
      <alignment vertical="center"/>
    </xf>
    <xf numFmtId="0" fontId="27" fillId="0" borderId="3" xfId="0" applyFont="1" applyBorder="1" applyAlignment="1">
      <alignment horizontal="center"/>
    </xf>
    <xf numFmtId="164" fontId="27" fillId="0" borderId="3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" xfId="0" applyFont="1" applyBorder="1" applyAlignment="1">
      <alignment wrapText="1"/>
    </xf>
    <xf numFmtId="0" fontId="26" fillId="0" borderId="3" xfId="0" applyFont="1" applyBorder="1" applyAlignment="1">
      <alignment horizontal="center"/>
    </xf>
    <xf numFmtId="164" fontId="26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Border="1" applyAlignment="1">
      <alignment wrapText="1"/>
    </xf>
    <xf numFmtId="0" fontId="22" fillId="2" borderId="3" xfId="0" applyFont="1" applyFill="1" applyBorder="1"/>
    <xf numFmtId="2" fontId="23" fillId="0" borderId="3" xfId="0" applyNumberFormat="1" applyFont="1" applyBorder="1" applyAlignment="1">
      <alignment horizontal="center" vertical="center"/>
    </xf>
    <xf numFmtId="0" fontId="23" fillId="2" borderId="3" xfId="0" applyFont="1" applyFill="1" applyBorder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9" fillId="2" borderId="8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25" fillId="0" borderId="4" xfId="0" applyFont="1" applyBorder="1" applyAlignment="1">
      <alignment horizontal="left"/>
    </xf>
    <xf numFmtId="0" fontId="25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5"/>
  <sheetViews>
    <sheetView zoomScaleNormal="100" workbookViewId="0">
      <selection activeCell="AJ7" sqref="AJ7"/>
    </sheetView>
  </sheetViews>
  <sheetFormatPr defaultRowHeight="15" x14ac:dyDescent="0.25"/>
  <cols>
    <col min="1" max="1" width="6.140625" customWidth="1"/>
    <col min="2" max="2" width="7.140625" customWidth="1"/>
    <col min="3" max="3" width="24.7109375" customWidth="1"/>
    <col min="4" max="4" width="16.140625" customWidth="1"/>
    <col min="5" max="5" width="7.42578125" customWidth="1"/>
    <col min="6" max="6" width="7" customWidth="1"/>
    <col min="7" max="7" width="7.5703125" customWidth="1"/>
    <col min="8" max="8" width="7.28515625" style="8" customWidth="1"/>
    <col min="9" max="9" width="7.140625" customWidth="1"/>
    <col min="10" max="10" width="8.42578125" customWidth="1"/>
    <col min="11" max="11" width="7.42578125" customWidth="1"/>
    <col min="12" max="12" width="8.5703125" customWidth="1"/>
    <col min="13" max="13" width="8" customWidth="1"/>
    <col min="14" max="14" width="7.5703125" style="8" customWidth="1"/>
    <col min="15" max="15" width="7.5703125" customWidth="1"/>
    <col min="16" max="16" width="7.5703125" style="8" customWidth="1"/>
    <col min="17" max="17" width="8" customWidth="1"/>
    <col min="18" max="18" width="8.140625" style="8" customWidth="1"/>
    <col min="19" max="19" width="7.42578125" customWidth="1"/>
    <col min="20" max="20" width="7.85546875" style="8" customWidth="1"/>
    <col min="21" max="21" width="6" customWidth="1"/>
    <col min="22" max="22" width="9.28515625" style="8" customWidth="1"/>
    <col min="23" max="23" width="7.42578125" customWidth="1"/>
    <col min="24" max="24" width="9.5703125" style="8" customWidth="1"/>
    <col min="25" max="25" width="7" customWidth="1"/>
    <col min="26" max="26" width="8.28515625" style="8" customWidth="1"/>
    <col min="27" max="27" width="7.7109375" customWidth="1"/>
    <col min="28" max="28" width="8.85546875" customWidth="1"/>
    <col min="29" max="29" width="7.140625" customWidth="1"/>
    <col min="30" max="30" width="9.7109375" style="8" customWidth="1"/>
    <col min="31" max="31" width="7.42578125" customWidth="1"/>
    <col min="32" max="32" width="8" style="8" customWidth="1"/>
    <col min="33" max="33" width="6.5703125" customWidth="1"/>
    <col min="34" max="34" width="7.5703125" style="8" customWidth="1"/>
    <col min="37" max="37" width="7.28515625" customWidth="1"/>
    <col min="38" max="39" width="8.28515625" customWidth="1"/>
    <col min="40" max="40" width="6.7109375" customWidth="1"/>
    <col min="42" max="42" width="11.28515625" customWidth="1"/>
  </cols>
  <sheetData>
    <row r="1" spans="1:42" ht="28.5" customHeight="1" x14ac:dyDescent="0.25">
      <c r="A1" s="159" t="s">
        <v>589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</row>
    <row r="2" spans="1:42" ht="26.2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</row>
    <row r="3" spans="1:42" ht="50.2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</row>
    <row r="4" spans="1:42" s="1" customFormat="1" ht="36.75" customHeight="1" x14ac:dyDescent="0.3">
      <c r="A4" s="153" t="s">
        <v>0</v>
      </c>
      <c r="B4" s="146" t="s">
        <v>1</v>
      </c>
      <c r="C4" s="146" t="s">
        <v>2</v>
      </c>
      <c r="D4" s="149" t="s">
        <v>3</v>
      </c>
      <c r="E4" s="157" t="s">
        <v>6</v>
      </c>
      <c r="F4" s="158"/>
      <c r="G4" s="157" t="s">
        <v>14</v>
      </c>
      <c r="H4" s="158"/>
      <c r="I4" s="157" t="s">
        <v>20</v>
      </c>
      <c r="J4" s="158"/>
      <c r="K4" s="157" t="s">
        <v>25</v>
      </c>
      <c r="L4" s="158"/>
      <c r="M4" s="157" t="s">
        <v>29</v>
      </c>
      <c r="N4" s="158"/>
      <c r="O4" s="157" t="s">
        <v>40</v>
      </c>
      <c r="P4" s="158"/>
      <c r="Q4" s="157" t="s">
        <v>45</v>
      </c>
      <c r="R4" s="158"/>
      <c r="S4" s="157" t="s">
        <v>47</v>
      </c>
      <c r="T4" s="158"/>
      <c r="U4" s="157" t="s">
        <v>51</v>
      </c>
      <c r="V4" s="158"/>
      <c r="W4" s="157" t="s">
        <v>55</v>
      </c>
      <c r="X4" s="158"/>
      <c r="Y4" s="157" t="s">
        <v>62</v>
      </c>
      <c r="Z4" s="158"/>
      <c r="AA4" s="157" t="s">
        <v>67</v>
      </c>
      <c r="AB4" s="158"/>
      <c r="AC4" s="157" t="s">
        <v>71</v>
      </c>
      <c r="AD4" s="158"/>
      <c r="AE4" s="157" t="s">
        <v>75</v>
      </c>
      <c r="AF4" s="158"/>
      <c r="AG4" s="157" t="s">
        <v>567</v>
      </c>
      <c r="AH4" s="158"/>
      <c r="AI4" s="153" t="s">
        <v>85</v>
      </c>
      <c r="AJ4" s="153" t="s">
        <v>86</v>
      </c>
      <c r="AK4" s="153" t="s">
        <v>87</v>
      </c>
      <c r="AL4" s="154" t="s">
        <v>609</v>
      </c>
      <c r="AM4" s="154" t="s">
        <v>610</v>
      </c>
      <c r="AN4" s="153" t="s">
        <v>88</v>
      </c>
      <c r="AO4" s="153" t="s">
        <v>89</v>
      </c>
      <c r="AP4" s="154" t="s">
        <v>619</v>
      </c>
    </row>
    <row r="5" spans="1:42" s="3" customFormat="1" ht="30" customHeight="1" x14ac:dyDescent="0.3">
      <c r="A5" s="161"/>
      <c r="B5" s="147"/>
      <c r="C5" s="147"/>
      <c r="D5" s="150"/>
      <c r="E5" s="73" t="s">
        <v>7</v>
      </c>
      <c r="F5" s="74">
        <v>1</v>
      </c>
      <c r="G5" s="75" t="s">
        <v>13</v>
      </c>
      <c r="H5" s="75">
        <v>528</v>
      </c>
      <c r="I5" s="75" t="s">
        <v>21</v>
      </c>
      <c r="J5" s="75">
        <v>6105</v>
      </c>
      <c r="K5" s="75" t="s">
        <v>26</v>
      </c>
      <c r="L5" s="75">
        <v>1471</v>
      </c>
      <c r="M5" s="75" t="s">
        <v>13</v>
      </c>
      <c r="N5" s="75">
        <v>527</v>
      </c>
      <c r="O5" s="75" t="s">
        <v>13</v>
      </c>
      <c r="P5" s="75">
        <v>575</v>
      </c>
      <c r="Q5" s="75" t="s">
        <v>13</v>
      </c>
      <c r="R5" s="75">
        <v>580</v>
      </c>
      <c r="S5" s="75" t="s">
        <v>13</v>
      </c>
      <c r="T5" s="75">
        <v>577</v>
      </c>
      <c r="U5" s="75" t="s">
        <v>13</v>
      </c>
      <c r="V5" s="75">
        <v>5002</v>
      </c>
      <c r="W5" s="75" t="s">
        <v>13</v>
      </c>
      <c r="X5" s="75">
        <v>5542</v>
      </c>
      <c r="Y5" s="75" t="s">
        <v>13</v>
      </c>
      <c r="Z5" s="75">
        <v>5503</v>
      </c>
      <c r="AA5" s="75" t="s">
        <v>21</v>
      </c>
      <c r="AB5" s="75">
        <v>6303</v>
      </c>
      <c r="AC5" s="75" t="s">
        <v>13</v>
      </c>
      <c r="AD5" s="75">
        <v>5521</v>
      </c>
      <c r="AE5" s="75" t="s">
        <v>13</v>
      </c>
      <c r="AF5" s="75">
        <v>526</v>
      </c>
      <c r="AG5" s="75" t="s">
        <v>13</v>
      </c>
      <c r="AH5" s="75">
        <v>536</v>
      </c>
      <c r="AI5" s="147"/>
      <c r="AJ5" s="147"/>
      <c r="AK5" s="147"/>
      <c r="AL5" s="155"/>
      <c r="AM5" s="155"/>
      <c r="AN5" s="147"/>
      <c r="AO5" s="147"/>
      <c r="AP5" s="155"/>
    </row>
    <row r="6" spans="1:42" s="3" customFormat="1" ht="45" customHeight="1" x14ac:dyDescent="0.3">
      <c r="A6" s="162"/>
      <c r="B6" s="148"/>
      <c r="C6" s="148"/>
      <c r="D6" s="151"/>
      <c r="E6" s="76" t="s">
        <v>8</v>
      </c>
      <c r="F6" s="76">
        <v>6</v>
      </c>
      <c r="G6" s="77" t="s">
        <v>8</v>
      </c>
      <c r="H6" s="77">
        <v>6</v>
      </c>
      <c r="I6" s="77" t="s">
        <v>8</v>
      </c>
      <c r="J6" s="77">
        <v>8</v>
      </c>
      <c r="K6" s="77" t="s">
        <v>8</v>
      </c>
      <c r="L6" s="77">
        <v>6</v>
      </c>
      <c r="M6" s="77" t="s">
        <v>8</v>
      </c>
      <c r="N6" s="77">
        <v>6</v>
      </c>
      <c r="O6" s="77" t="s">
        <v>8</v>
      </c>
      <c r="P6" s="77">
        <v>6</v>
      </c>
      <c r="Q6" s="77" t="s">
        <v>8</v>
      </c>
      <c r="R6" s="77">
        <v>6</v>
      </c>
      <c r="S6" s="77" t="s">
        <v>8</v>
      </c>
      <c r="T6" s="77">
        <v>6</v>
      </c>
      <c r="U6" s="77" t="s">
        <v>8</v>
      </c>
      <c r="V6" s="77">
        <v>6</v>
      </c>
      <c r="W6" s="77" t="s">
        <v>8</v>
      </c>
      <c r="X6" s="77">
        <v>6</v>
      </c>
      <c r="Y6" s="77" t="s">
        <v>8</v>
      </c>
      <c r="Z6" s="77">
        <v>6</v>
      </c>
      <c r="AA6" s="77" t="s">
        <v>8</v>
      </c>
      <c r="AB6" s="77">
        <v>8</v>
      </c>
      <c r="AC6" s="77" t="s">
        <v>8</v>
      </c>
      <c r="AD6" s="77">
        <v>6</v>
      </c>
      <c r="AE6" s="77" t="s">
        <v>8</v>
      </c>
      <c r="AF6" s="77">
        <v>6</v>
      </c>
      <c r="AG6" s="77" t="s">
        <v>8</v>
      </c>
      <c r="AH6" s="77">
        <v>6</v>
      </c>
      <c r="AI6" s="148"/>
      <c r="AJ6" s="148"/>
      <c r="AK6" s="148"/>
      <c r="AL6" s="156"/>
      <c r="AM6" s="156"/>
      <c r="AN6" s="148"/>
      <c r="AO6" s="148"/>
      <c r="AP6" s="156"/>
    </row>
    <row r="7" spans="1:42" ht="33" customHeight="1" x14ac:dyDescent="0.3">
      <c r="A7" s="78">
        <v>1</v>
      </c>
      <c r="B7" s="78" t="s">
        <v>584</v>
      </c>
      <c r="C7" s="78" t="s">
        <v>5</v>
      </c>
      <c r="D7" s="79" t="s">
        <v>4</v>
      </c>
      <c r="E7" s="80" t="s">
        <v>583</v>
      </c>
      <c r="F7" s="80">
        <f>IF(E7="AA",10, IF(E7="AB",9, IF(E7="BB",8, IF(E7="BC",7,IF(E7="CC",6, IF(E7="CD",5, IF(E7="DD",4,IF(E7="F",0))))))))</f>
        <v>5</v>
      </c>
      <c r="G7" s="81"/>
      <c r="H7" s="81" t="b">
        <f>IF(G7="AA",10, IF(G7="AB",9, IF(G7="BB",8, IF(G7="BC",7,IF(G7="CC",6, IF(G7="CD",5, IF(G7="DD",4,IF(G7="F",0))))))))</f>
        <v>0</v>
      </c>
      <c r="I7" s="81"/>
      <c r="J7" s="81" t="b">
        <f>IF(I7="AA",10, IF(I7="AB",9, IF(I7="BB",8, IF(I7="BC",7,IF(I7="CC",6, IF(I7="CD",5, IF(I7="DD",4,IF(I7="F",0))))))))</f>
        <v>0</v>
      </c>
      <c r="K7" s="81"/>
      <c r="L7" s="81" t="b">
        <f>IF(K7="AA",10, IF(K7="AB",9, IF(K7="BB",8, IF(K7="BC",7,IF(K7="CC",6, IF(K7="CD",5, IF(K7="DD",4,IF(K7="F",0))))))))</f>
        <v>0</v>
      </c>
      <c r="M7" s="81"/>
      <c r="N7" s="81" t="b">
        <f>IF(M7="AA",10, IF(M7="AB",9, IF(M7="BB",8, IF(M7="BC",7,IF(M7="CC",6, IF(M7="CD",5, IF(M7="DD",4,IF(M7="F",0))))))))</f>
        <v>0</v>
      </c>
      <c r="O7" s="81"/>
      <c r="P7" s="81" t="b">
        <f>IF(O7="AA",10, IF(O7="AB",9, IF(O7="BB",8, IF(O7="BC",7,IF(O7="CC",6, IF(O7="CD",5, IF(O7="DD",4,IF(O7="F",0))))))))</f>
        <v>0</v>
      </c>
      <c r="Q7" s="81"/>
      <c r="R7" s="81" t="b">
        <f>IF(Q7="AA",10, IF(Q7="AB",9, IF(Q7="BB",8, IF(Q7="BC",7,IF(Q7="CC",6, IF(Q7="CD",5, IF(Q7="DD",4,IF(Q7="F",0))))))))</f>
        <v>0</v>
      </c>
      <c r="S7" s="81"/>
      <c r="T7" s="81" t="b">
        <f>IF(S7="AA",10, IF(S7="AB",9, IF(S7="BB",8, IF(S7="BC",7,IF(S7="CC",6, IF(S7="CD",5, IF(S7="DD",4,IF(S7="F",0))))))))</f>
        <v>0</v>
      </c>
      <c r="U7" s="81"/>
      <c r="V7" s="81" t="b">
        <f>IF(U7="AA",10, IF(U7="AB",9, IF(U7="BB",8, IF(U7="BC",7,IF(U7="CC",6, IF(U7="CD",5, IF(U7="DD",4,IF(U7="F",0))))))))</f>
        <v>0</v>
      </c>
      <c r="W7" s="81"/>
      <c r="X7" s="81" t="b">
        <f>IF(W7="AA",10, IF(W7="AB",9, IF(W7="BB",8, IF(W7="BC",7,IF(W7="CC",6, IF(W7="CD",5, IF(W7="DD",4,IF(W7="F",0))))))))</f>
        <v>0</v>
      </c>
      <c r="Y7" s="81"/>
      <c r="Z7" s="81" t="b">
        <f>IF(Y7="AA",10, IF(Y7="AB",9, IF(Y7="BB",8, IF(Y7="BC",7,IF(Y7="CC",6, IF(Y7="CD",5, IF(Y7="DD",4,IF(Y7="F",0))))))))</f>
        <v>0</v>
      </c>
      <c r="AA7" s="81"/>
      <c r="AB7" s="81" t="b">
        <f>IF(AA7="AA",10, IF(AA7="AB",9, IF(AA7="BB",8, IF(AA7="BC",7,IF(AA7="CC",6, IF(AA7="CD",5, IF(AA7="DD",4,IF(AA7="F",0))))))))</f>
        <v>0</v>
      </c>
      <c r="AC7" s="81"/>
      <c r="AD7" s="81" t="b">
        <f>IF(AC7="AA",10, IF(AC7="AB",9, IF(AC7="BB",8, IF(AC7="BC",7,IF(AC7="CC",6, IF(AC7="CD",5, IF(AC7="DD",4,IF(AC7="F",0))))))))</f>
        <v>0</v>
      </c>
      <c r="AE7" s="81"/>
      <c r="AF7" s="81" t="b">
        <f>IF(AE7="AA",10, IF(AE7="AB",9, IF(AE7="BB",8, IF(AE7="BC",7,IF(AE7="CC",6, IF(AE7="CD",5, IF(AE7="DD",4,IF(AE7="F",0))))))))</f>
        <v>0</v>
      </c>
      <c r="AG7" s="81"/>
      <c r="AH7" s="81" t="b">
        <f>IF(AG7="AA",10, IF(AG7="AB",9, IF(AG7="BB",8, IF(AG7="BC",7,IF(AG7="CC",6, IF(AG7="CD",5, IF(AG7="DD",4,IF(AG7="F",0))))))))</f>
        <v>0</v>
      </c>
      <c r="AI7" s="80">
        <v>6</v>
      </c>
      <c r="AJ7" s="80">
        <f>(F7*6+H7*6+J7*8+L7*6+N7*6+P7*6+R7*6+T7*6+V7*6+X7*6+Z7*6+AB7*8+AD7*6+AF7*6+AH7*6)</f>
        <v>30</v>
      </c>
      <c r="AK7" s="82">
        <f>AJ7/AI7</f>
        <v>5</v>
      </c>
      <c r="AL7" s="80">
        <v>12</v>
      </c>
      <c r="AM7" s="80">
        <v>96</v>
      </c>
      <c r="AN7" s="80">
        <v>12</v>
      </c>
      <c r="AO7" s="80">
        <v>96</v>
      </c>
      <c r="AP7" s="82">
        <f t="shared" ref="AP7:AP13" si="0">(AO7+AJ7)/(AN7+AI7)</f>
        <v>7</v>
      </c>
    </row>
    <row r="8" spans="1:42" ht="41.25" customHeight="1" x14ac:dyDescent="0.3">
      <c r="A8" s="78">
        <v>2</v>
      </c>
      <c r="B8" s="78" t="s">
        <v>585</v>
      </c>
      <c r="C8" s="83" t="s">
        <v>10</v>
      </c>
      <c r="D8" s="79" t="s">
        <v>9</v>
      </c>
      <c r="E8" s="80" t="s">
        <v>559</v>
      </c>
      <c r="F8" s="80">
        <f t="shared" ref="F8:F24" si="1">IF(E8="AA",10, IF(E8="AB",9, IF(E8="BB",8, IF(E8="BC",7,IF(E8="CC",6, IF(E8="CD",5, IF(E8="DD",4,IF(E8="F",0))))))))</f>
        <v>8</v>
      </c>
      <c r="G8" s="81"/>
      <c r="H8" s="81" t="b">
        <f t="shared" ref="H8:H24" si="2">IF(G8="AA",10, IF(G8="AB",9, IF(G8="BB",8, IF(G8="BC",7,IF(G8="CC",6, IF(G8="CD",5, IF(G8="DD",4,IF(G8="F",0))))))))</f>
        <v>0</v>
      </c>
      <c r="I8" s="81"/>
      <c r="J8" s="81" t="b">
        <f>IF(I8="AA",10, IF(I8="AB",9, IF(I8="BB",8, IF(I8="BC",7,IF(I8="CC",6, IF(I8="CD",5, IF(I8="DD",4,IF(I8="F",0))))))))</f>
        <v>0</v>
      </c>
      <c r="K8" s="81"/>
      <c r="L8" s="81" t="b">
        <f t="shared" ref="L8:L24" si="3">IF(K8="AA",10, IF(K8="AB",9, IF(K8="BB",8, IF(K8="BC",7,IF(K8="CC",6, IF(K8="CD",5, IF(K8="DD",4,IF(K8="F",0))))))))</f>
        <v>0</v>
      </c>
      <c r="M8" s="81"/>
      <c r="N8" s="81" t="b">
        <f t="shared" ref="N8:N24" si="4">IF(M8="AA",10, IF(M8="AB",9, IF(M8="BB",8, IF(M8="BC",7,IF(M8="CC",6, IF(M8="CD",5, IF(M8="DD",4,IF(M8="F",0))))))))</f>
        <v>0</v>
      </c>
      <c r="O8" s="81"/>
      <c r="P8" s="81" t="b">
        <f t="shared" ref="P8:P24" si="5">IF(O8="AA",10, IF(O8="AB",9, IF(O8="BB",8, IF(O8="BC",7,IF(O8="CC",6, IF(O8="CD",5, IF(O8="DD",4,IF(O8="F",0))))))))</f>
        <v>0</v>
      </c>
      <c r="Q8" s="81"/>
      <c r="R8" s="81" t="b">
        <f t="shared" ref="R8:R24" si="6">IF(Q8="AA",10, IF(Q8="AB",9, IF(Q8="BB",8, IF(Q8="BC",7,IF(Q8="CC",6, IF(Q8="CD",5, IF(Q8="DD",4,IF(Q8="F",0))))))))</f>
        <v>0</v>
      </c>
      <c r="S8" s="81"/>
      <c r="T8" s="81" t="b">
        <f t="shared" ref="T8:T24" si="7">IF(S8="AA",10, IF(S8="AB",9, IF(S8="BB",8, IF(S8="BC",7,IF(S8="CC",6, IF(S8="CD",5, IF(S8="DD",4,IF(S8="F",0))))))))</f>
        <v>0</v>
      </c>
      <c r="U8" s="81"/>
      <c r="V8" s="81" t="b">
        <f t="shared" ref="V8:V24" si="8">IF(U8="AA",10, IF(U8="AB",9, IF(U8="BB",8, IF(U8="BC",7,IF(U8="CC",6, IF(U8="CD",5, IF(U8="DD",4,IF(U8="F",0))))))))</f>
        <v>0</v>
      </c>
      <c r="W8" s="81"/>
      <c r="X8" s="81" t="b">
        <f t="shared" ref="X8:X24" si="9">IF(W8="AA",10, IF(W8="AB",9, IF(W8="BB",8, IF(W8="BC",7,IF(W8="CC",6, IF(W8="CD",5, IF(W8="DD",4,IF(W8="F",0))))))))</f>
        <v>0</v>
      </c>
      <c r="Y8" s="81"/>
      <c r="Z8" s="81" t="b">
        <f t="shared" ref="Z8:Z24" si="10">IF(Y8="AA",10, IF(Y8="AB",9, IF(Y8="BB",8, IF(Y8="BC",7,IF(Y8="CC",6, IF(Y8="CD",5, IF(Y8="DD",4,IF(Y8="F",0))))))))</f>
        <v>0</v>
      </c>
      <c r="AA8" s="81"/>
      <c r="AB8" s="81" t="b">
        <f t="shared" ref="AB8:AB24" si="11">IF(AA8="AA",10, IF(AA8="AB",9, IF(AA8="BB",8, IF(AA8="BC",7,IF(AA8="CC",6, IF(AA8="CD",5, IF(AA8="DD",4,IF(AA8="F",0))))))))</f>
        <v>0</v>
      </c>
      <c r="AC8" s="81"/>
      <c r="AD8" s="81" t="b">
        <f t="shared" ref="AD8:AD24" si="12">IF(AC8="AA",10, IF(AC8="AB",9, IF(AC8="BB",8, IF(AC8="BC",7,IF(AC8="CC",6, IF(AC8="CD",5, IF(AC8="DD",4,IF(AC8="F",0))))))))</f>
        <v>0</v>
      </c>
      <c r="AE8" s="81"/>
      <c r="AF8" s="81" t="b">
        <f t="shared" ref="AF8:AF24" si="13">IF(AE8="AA",10, IF(AE8="AB",9, IF(AE8="BB",8, IF(AE8="BC",7,IF(AE8="CC",6, IF(AE8="CD",5, IF(AE8="DD",4,IF(AE8="F",0))))))))</f>
        <v>0</v>
      </c>
      <c r="AG8" s="81"/>
      <c r="AH8" s="81" t="b">
        <f t="shared" ref="AH8:AH24" si="14">IF(AG8="AA",10, IF(AG8="AB",9, IF(AG8="BB",8, IF(AG8="BC",7,IF(AG8="CC",6, IF(AG8="CD",5, IF(AG8="DD",4,IF(AG8="F",0))))))))</f>
        <v>0</v>
      </c>
      <c r="AI8" s="80">
        <v>6</v>
      </c>
      <c r="AJ8" s="80">
        <f t="shared" ref="AJ8:AJ24" si="15">(F8*6+H8*6+J8*8+L8*6+N8*6+P8*6+R8*6+T8*6+V8*6+X8*6+Z8*6+AB8*6+AD8*6+AF8*6+AH8*6)</f>
        <v>48</v>
      </c>
      <c r="AK8" s="82">
        <f t="shared" ref="AK8:AK24" si="16">AJ8/AI8</f>
        <v>8</v>
      </c>
      <c r="AL8" s="81"/>
      <c r="AM8" s="81"/>
      <c r="AN8" s="80">
        <v>12</v>
      </c>
      <c r="AO8" s="80">
        <v>84</v>
      </c>
      <c r="AP8" s="82">
        <f t="shared" si="0"/>
        <v>7.333333333333333</v>
      </c>
    </row>
    <row r="9" spans="1:42" ht="29.25" customHeight="1" x14ac:dyDescent="0.3">
      <c r="A9" s="78">
        <v>3</v>
      </c>
      <c r="B9" s="84" t="s">
        <v>585</v>
      </c>
      <c r="C9" s="78" t="s">
        <v>12</v>
      </c>
      <c r="D9" s="79" t="s">
        <v>11</v>
      </c>
      <c r="E9" s="80" t="s">
        <v>557</v>
      </c>
      <c r="F9" s="80">
        <f t="shared" si="1"/>
        <v>7</v>
      </c>
      <c r="G9" s="85" t="s">
        <v>557</v>
      </c>
      <c r="H9" s="85">
        <f t="shared" si="2"/>
        <v>7</v>
      </c>
      <c r="I9" s="80" t="s">
        <v>560</v>
      </c>
      <c r="J9" s="80">
        <f t="shared" ref="J9:J24" si="17">IF(I9="AA",10, IF(I9="AB",9, IF(I9="BB",8, IF(I9="BC",7,IF(I9="CC",6, IF(I9="CD",5, IF(I9="DD",4,IF(I9="F",0))))))))</f>
        <v>6</v>
      </c>
      <c r="K9" s="81"/>
      <c r="L9" s="81" t="b">
        <f t="shared" si="3"/>
        <v>0</v>
      </c>
      <c r="M9" s="81"/>
      <c r="N9" s="81" t="b">
        <f t="shared" si="4"/>
        <v>0</v>
      </c>
      <c r="O9" s="81"/>
      <c r="P9" s="81" t="b">
        <f t="shared" si="5"/>
        <v>0</v>
      </c>
      <c r="Q9" s="81"/>
      <c r="R9" s="81" t="b">
        <f t="shared" si="6"/>
        <v>0</v>
      </c>
      <c r="S9" s="81"/>
      <c r="T9" s="81" t="b">
        <f t="shared" si="7"/>
        <v>0</v>
      </c>
      <c r="U9" s="81"/>
      <c r="V9" s="81" t="b">
        <f t="shared" si="8"/>
        <v>0</v>
      </c>
      <c r="W9" s="81"/>
      <c r="X9" s="81" t="b">
        <f t="shared" si="9"/>
        <v>0</v>
      </c>
      <c r="Y9" s="81"/>
      <c r="Z9" s="81" t="b">
        <f t="shared" si="10"/>
        <v>0</v>
      </c>
      <c r="AA9" s="81"/>
      <c r="AB9" s="81" t="b">
        <f t="shared" si="11"/>
        <v>0</v>
      </c>
      <c r="AC9" s="81"/>
      <c r="AD9" s="81" t="b">
        <f t="shared" si="12"/>
        <v>0</v>
      </c>
      <c r="AE9" s="81"/>
      <c r="AF9" s="81" t="b">
        <f t="shared" si="13"/>
        <v>0</v>
      </c>
      <c r="AG9" s="81"/>
      <c r="AH9" s="81" t="b">
        <f t="shared" si="14"/>
        <v>0</v>
      </c>
      <c r="AI9" s="80">
        <v>20</v>
      </c>
      <c r="AJ9" s="80">
        <f t="shared" si="15"/>
        <v>132</v>
      </c>
      <c r="AK9" s="82">
        <f t="shared" si="16"/>
        <v>6.6</v>
      </c>
      <c r="AL9" s="81"/>
      <c r="AM9" s="81"/>
      <c r="AN9" s="81"/>
      <c r="AO9" s="81"/>
      <c r="AP9" s="82">
        <f t="shared" si="0"/>
        <v>6.6</v>
      </c>
    </row>
    <row r="10" spans="1:42" ht="31.5" customHeight="1" x14ac:dyDescent="0.3">
      <c r="A10" s="78">
        <v>4</v>
      </c>
      <c r="B10" s="84" t="s">
        <v>585</v>
      </c>
      <c r="C10" s="78" t="s">
        <v>24</v>
      </c>
      <c r="D10" s="79" t="s">
        <v>23</v>
      </c>
      <c r="E10" s="80" t="s">
        <v>559</v>
      </c>
      <c r="F10" s="80">
        <f t="shared" si="1"/>
        <v>8</v>
      </c>
      <c r="G10" s="81"/>
      <c r="H10" s="81" t="b">
        <f t="shared" si="2"/>
        <v>0</v>
      </c>
      <c r="I10" s="85" t="s">
        <v>560</v>
      </c>
      <c r="J10" s="80">
        <f t="shared" si="17"/>
        <v>6</v>
      </c>
      <c r="K10" s="80" t="s">
        <v>559</v>
      </c>
      <c r="L10" s="80">
        <f t="shared" si="3"/>
        <v>8</v>
      </c>
      <c r="M10" s="81"/>
      <c r="N10" s="81" t="b">
        <f t="shared" si="4"/>
        <v>0</v>
      </c>
      <c r="O10" s="81"/>
      <c r="P10" s="81" t="b">
        <f t="shared" si="5"/>
        <v>0</v>
      </c>
      <c r="Q10" s="81"/>
      <c r="R10" s="81" t="b">
        <f t="shared" si="6"/>
        <v>0</v>
      </c>
      <c r="S10" s="81"/>
      <c r="T10" s="81" t="b">
        <f t="shared" si="7"/>
        <v>0</v>
      </c>
      <c r="U10" s="81"/>
      <c r="V10" s="81" t="b">
        <f t="shared" si="8"/>
        <v>0</v>
      </c>
      <c r="W10" s="81"/>
      <c r="X10" s="81" t="b">
        <f t="shared" si="9"/>
        <v>0</v>
      </c>
      <c r="Y10" s="81"/>
      <c r="Z10" s="81" t="b">
        <f t="shared" si="10"/>
        <v>0</v>
      </c>
      <c r="AA10" s="81"/>
      <c r="AB10" s="81" t="b">
        <f t="shared" si="11"/>
        <v>0</v>
      </c>
      <c r="AC10" s="81"/>
      <c r="AD10" s="81" t="b">
        <f t="shared" si="12"/>
        <v>0</v>
      </c>
      <c r="AE10" s="81"/>
      <c r="AF10" s="81" t="b">
        <f t="shared" si="13"/>
        <v>0</v>
      </c>
      <c r="AG10" s="81"/>
      <c r="AH10" s="81" t="b">
        <f t="shared" si="14"/>
        <v>0</v>
      </c>
      <c r="AI10" s="80">
        <v>20</v>
      </c>
      <c r="AJ10" s="80">
        <f t="shared" si="15"/>
        <v>144</v>
      </c>
      <c r="AK10" s="82">
        <f t="shared" si="16"/>
        <v>7.2</v>
      </c>
      <c r="AL10" s="81"/>
      <c r="AM10" s="81"/>
      <c r="AN10" s="81"/>
      <c r="AO10" s="81"/>
      <c r="AP10" s="82">
        <f t="shared" si="0"/>
        <v>7.2</v>
      </c>
    </row>
    <row r="11" spans="1:42" ht="43.5" customHeight="1" x14ac:dyDescent="0.3">
      <c r="A11" s="78">
        <v>5</v>
      </c>
      <c r="B11" s="84" t="s">
        <v>585</v>
      </c>
      <c r="C11" s="83" t="s">
        <v>28</v>
      </c>
      <c r="D11" s="79" t="s">
        <v>27</v>
      </c>
      <c r="E11" s="80" t="s">
        <v>557</v>
      </c>
      <c r="F11" s="80">
        <f t="shared" si="1"/>
        <v>7</v>
      </c>
      <c r="G11" s="81"/>
      <c r="H11" s="81" t="b">
        <f t="shared" si="2"/>
        <v>0</v>
      </c>
      <c r="I11" s="81"/>
      <c r="J11" s="81" t="b">
        <f t="shared" si="17"/>
        <v>0</v>
      </c>
      <c r="K11" s="85" t="s">
        <v>559</v>
      </c>
      <c r="L11" s="80">
        <f t="shared" si="3"/>
        <v>8</v>
      </c>
      <c r="M11" s="85" t="s">
        <v>561</v>
      </c>
      <c r="N11" s="85">
        <f t="shared" si="4"/>
        <v>9</v>
      </c>
      <c r="O11" s="81"/>
      <c r="P11" s="81" t="b">
        <f t="shared" si="5"/>
        <v>0</v>
      </c>
      <c r="Q11" s="81"/>
      <c r="R11" s="81" t="b">
        <f t="shared" si="6"/>
        <v>0</v>
      </c>
      <c r="S11" s="81"/>
      <c r="T11" s="81" t="b">
        <f t="shared" si="7"/>
        <v>0</v>
      </c>
      <c r="U11" s="81"/>
      <c r="V11" s="81" t="b">
        <f t="shared" si="8"/>
        <v>0</v>
      </c>
      <c r="W11" s="81"/>
      <c r="X11" s="81" t="b">
        <f t="shared" si="9"/>
        <v>0</v>
      </c>
      <c r="Y11" s="81"/>
      <c r="Z11" s="81" t="b">
        <f t="shared" si="10"/>
        <v>0</v>
      </c>
      <c r="AA11" s="81"/>
      <c r="AB11" s="81" t="b">
        <f t="shared" si="11"/>
        <v>0</v>
      </c>
      <c r="AC11" s="81"/>
      <c r="AD11" s="81" t="b">
        <f t="shared" si="12"/>
        <v>0</v>
      </c>
      <c r="AE11" s="81"/>
      <c r="AF11" s="81" t="b">
        <f t="shared" si="13"/>
        <v>0</v>
      </c>
      <c r="AG11" s="81"/>
      <c r="AH11" s="81" t="b">
        <f t="shared" si="14"/>
        <v>0</v>
      </c>
      <c r="AI11" s="80">
        <v>18</v>
      </c>
      <c r="AJ11" s="80">
        <f t="shared" si="15"/>
        <v>144</v>
      </c>
      <c r="AK11" s="82">
        <f t="shared" si="16"/>
        <v>8</v>
      </c>
      <c r="AL11" s="81"/>
      <c r="AM11" s="81"/>
      <c r="AN11" s="81"/>
      <c r="AO11" s="81"/>
      <c r="AP11" s="82">
        <f t="shared" si="0"/>
        <v>8</v>
      </c>
    </row>
    <row r="12" spans="1:42" ht="36.75" customHeight="1" x14ac:dyDescent="0.3">
      <c r="A12" s="78">
        <v>6</v>
      </c>
      <c r="B12" s="84" t="s">
        <v>585</v>
      </c>
      <c r="C12" s="83" t="s">
        <v>35</v>
      </c>
      <c r="D12" s="79" t="s">
        <v>34</v>
      </c>
      <c r="E12" s="80" t="s">
        <v>557</v>
      </c>
      <c r="F12" s="80">
        <f t="shared" si="1"/>
        <v>7</v>
      </c>
      <c r="G12" s="85" t="s">
        <v>559</v>
      </c>
      <c r="H12" s="85">
        <f t="shared" si="2"/>
        <v>8</v>
      </c>
      <c r="I12" s="80" t="s">
        <v>557</v>
      </c>
      <c r="J12" s="80">
        <f t="shared" si="17"/>
        <v>7</v>
      </c>
      <c r="K12" s="81"/>
      <c r="L12" s="81" t="b">
        <f t="shared" si="3"/>
        <v>0</v>
      </c>
      <c r="M12" s="81"/>
      <c r="N12" s="81" t="b">
        <f t="shared" si="4"/>
        <v>0</v>
      </c>
      <c r="O12" s="81"/>
      <c r="P12" s="81" t="b">
        <f t="shared" si="5"/>
        <v>0</v>
      </c>
      <c r="Q12" s="81"/>
      <c r="R12" s="81" t="b">
        <f t="shared" si="6"/>
        <v>0</v>
      </c>
      <c r="S12" s="81"/>
      <c r="T12" s="81" t="b">
        <f t="shared" si="7"/>
        <v>0</v>
      </c>
      <c r="U12" s="81"/>
      <c r="V12" s="81" t="b">
        <f t="shared" si="8"/>
        <v>0</v>
      </c>
      <c r="W12" s="81"/>
      <c r="X12" s="81" t="b">
        <f t="shared" si="9"/>
        <v>0</v>
      </c>
      <c r="Y12" s="81"/>
      <c r="Z12" s="81" t="b">
        <f t="shared" si="10"/>
        <v>0</v>
      </c>
      <c r="AA12" s="81"/>
      <c r="AB12" s="81" t="b">
        <f t="shared" si="11"/>
        <v>0</v>
      </c>
      <c r="AC12" s="81"/>
      <c r="AD12" s="81" t="b">
        <f t="shared" si="12"/>
        <v>0</v>
      </c>
      <c r="AE12" s="81"/>
      <c r="AF12" s="81" t="b">
        <f t="shared" si="13"/>
        <v>0</v>
      </c>
      <c r="AG12" s="81"/>
      <c r="AH12" s="81" t="b">
        <f t="shared" si="14"/>
        <v>0</v>
      </c>
      <c r="AI12" s="80">
        <v>20</v>
      </c>
      <c r="AJ12" s="80">
        <f t="shared" si="15"/>
        <v>146</v>
      </c>
      <c r="AK12" s="82">
        <f t="shared" si="16"/>
        <v>7.3</v>
      </c>
      <c r="AL12" s="81"/>
      <c r="AM12" s="81"/>
      <c r="AN12" s="81"/>
      <c r="AO12" s="81"/>
      <c r="AP12" s="82">
        <f t="shared" si="0"/>
        <v>7.3</v>
      </c>
    </row>
    <row r="13" spans="1:42" ht="27" customHeight="1" x14ac:dyDescent="0.3">
      <c r="A13" s="78">
        <v>7</v>
      </c>
      <c r="B13" s="84" t="s">
        <v>585</v>
      </c>
      <c r="C13" s="78" t="s">
        <v>37</v>
      </c>
      <c r="D13" s="79" t="s">
        <v>36</v>
      </c>
      <c r="E13" s="80" t="s">
        <v>557</v>
      </c>
      <c r="F13" s="80">
        <f t="shared" si="1"/>
        <v>7</v>
      </c>
      <c r="G13" s="85" t="s">
        <v>559</v>
      </c>
      <c r="H13" s="85">
        <f t="shared" si="2"/>
        <v>8</v>
      </c>
      <c r="I13" s="81"/>
      <c r="J13" s="81" t="b">
        <f t="shared" si="17"/>
        <v>0</v>
      </c>
      <c r="K13" s="80" t="s">
        <v>561</v>
      </c>
      <c r="L13" s="80">
        <f t="shared" si="3"/>
        <v>9</v>
      </c>
      <c r="M13" s="81"/>
      <c r="N13" s="81" t="b">
        <f t="shared" si="4"/>
        <v>0</v>
      </c>
      <c r="O13" s="81"/>
      <c r="P13" s="81" t="b">
        <f t="shared" si="5"/>
        <v>0</v>
      </c>
      <c r="Q13" s="81"/>
      <c r="R13" s="81" t="b">
        <f t="shared" si="6"/>
        <v>0</v>
      </c>
      <c r="S13" s="81"/>
      <c r="T13" s="81" t="b">
        <f t="shared" si="7"/>
        <v>0</v>
      </c>
      <c r="U13" s="81"/>
      <c r="V13" s="81" t="b">
        <f t="shared" si="8"/>
        <v>0</v>
      </c>
      <c r="W13" s="81"/>
      <c r="X13" s="81" t="b">
        <f t="shared" si="9"/>
        <v>0</v>
      </c>
      <c r="Y13" s="81"/>
      <c r="Z13" s="81" t="b">
        <f t="shared" si="10"/>
        <v>0</v>
      </c>
      <c r="AA13" s="81"/>
      <c r="AB13" s="81" t="b">
        <f t="shared" si="11"/>
        <v>0</v>
      </c>
      <c r="AC13" s="81"/>
      <c r="AD13" s="81" t="b">
        <f t="shared" si="12"/>
        <v>0</v>
      </c>
      <c r="AE13" s="81"/>
      <c r="AF13" s="81" t="b">
        <f t="shared" si="13"/>
        <v>0</v>
      </c>
      <c r="AG13" s="81"/>
      <c r="AH13" s="81" t="b">
        <f t="shared" si="14"/>
        <v>0</v>
      </c>
      <c r="AI13" s="80">
        <v>18</v>
      </c>
      <c r="AJ13" s="80">
        <f t="shared" si="15"/>
        <v>144</v>
      </c>
      <c r="AK13" s="82">
        <f t="shared" si="16"/>
        <v>8</v>
      </c>
      <c r="AL13" s="81"/>
      <c r="AM13" s="81"/>
      <c r="AN13" s="81"/>
      <c r="AO13" s="81"/>
      <c r="AP13" s="82">
        <f t="shared" si="0"/>
        <v>8</v>
      </c>
    </row>
    <row r="14" spans="1:42" ht="42" customHeight="1" x14ac:dyDescent="0.3">
      <c r="A14" s="78">
        <v>8</v>
      </c>
      <c r="B14" s="78" t="s">
        <v>575</v>
      </c>
      <c r="C14" s="83" t="s">
        <v>39</v>
      </c>
      <c r="D14" s="79" t="s">
        <v>38</v>
      </c>
      <c r="E14" s="80" t="s">
        <v>561</v>
      </c>
      <c r="F14" s="80">
        <f t="shared" si="1"/>
        <v>9</v>
      </c>
      <c r="G14" s="81"/>
      <c r="H14" s="81" t="b">
        <f t="shared" si="2"/>
        <v>0</v>
      </c>
      <c r="I14" s="81"/>
      <c r="J14" s="81" t="b">
        <f t="shared" si="17"/>
        <v>0</v>
      </c>
      <c r="K14" s="81"/>
      <c r="L14" s="81" t="b">
        <f t="shared" si="3"/>
        <v>0</v>
      </c>
      <c r="M14" s="81"/>
      <c r="N14" s="81" t="b">
        <f t="shared" si="4"/>
        <v>0</v>
      </c>
      <c r="O14" s="85" t="s">
        <v>558</v>
      </c>
      <c r="P14" s="85">
        <f t="shared" si="5"/>
        <v>10</v>
      </c>
      <c r="Q14" s="85" t="s">
        <v>561</v>
      </c>
      <c r="R14" s="85">
        <f t="shared" si="6"/>
        <v>9</v>
      </c>
      <c r="S14" s="85" t="s">
        <v>558</v>
      </c>
      <c r="T14" s="85">
        <f t="shared" si="7"/>
        <v>10</v>
      </c>
      <c r="U14" s="81"/>
      <c r="V14" s="81" t="b">
        <f t="shared" si="8"/>
        <v>0</v>
      </c>
      <c r="W14" s="81"/>
      <c r="X14" s="81" t="b">
        <f t="shared" si="9"/>
        <v>0</v>
      </c>
      <c r="Y14" s="81"/>
      <c r="Z14" s="81" t="b">
        <f t="shared" si="10"/>
        <v>0</v>
      </c>
      <c r="AA14" s="81"/>
      <c r="AB14" s="81" t="b">
        <f t="shared" si="11"/>
        <v>0</v>
      </c>
      <c r="AC14" s="81"/>
      <c r="AD14" s="81" t="b">
        <f t="shared" si="12"/>
        <v>0</v>
      </c>
      <c r="AE14" s="81"/>
      <c r="AF14" s="81" t="b">
        <f t="shared" si="13"/>
        <v>0</v>
      </c>
      <c r="AG14" s="81"/>
      <c r="AH14" s="81" t="b">
        <f t="shared" si="14"/>
        <v>0</v>
      </c>
      <c r="AI14" s="80">
        <v>24</v>
      </c>
      <c r="AJ14" s="80">
        <f t="shared" si="15"/>
        <v>228</v>
      </c>
      <c r="AK14" s="82">
        <f t="shared" si="16"/>
        <v>9.5</v>
      </c>
      <c r="AL14" s="81"/>
      <c r="AM14" s="81"/>
      <c r="AN14" s="81"/>
      <c r="AO14" s="81"/>
      <c r="AP14" s="81">
        <v>0</v>
      </c>
    </row>
    <row r="15" spans="1:42" ht="27" customHeight="1" x14ac:dyDescent="0.3">
      <c r="A15" s="78">
        <v>9</v>
      </c>
      <c r="B15" s="78" t="s">
        <v>575</v>
      </c>
      <c r="C15" s="78" t="s">
        <v>50</v>
      </c>
      <c r="D15" s="79" t="s">
        <v>49</v>
      </c>
      <c r="E15" s="80" t="s">
        <v>559</v>
      </c>
      <c r="F15" s="80">
        <f t="shared" si="1"/>
        <v>8</v>
      </c>
      <c r="G15" s="81"/>
      <c r="H15" s="81" t="b">
        <f t="shared" si="2"/>
        <v>0</v>
      </c>
      <c r="I15" s="81"/>
      <c r="J15" s="81" t="b">
        <f t="shared" si="17"/>
        <v>0</v>
      </c>
      <c r="K15" s="81"/>
      <c r="L15" s="81" t="b">
        <f t="shared" si="3"/>
        <v>0</v>
      </c>
      <c r="M15" s="81"/>
      <c r="N15" s="81" t="b">
        <f t="shared" si="4"/>
        <v>0</v>
      </c>
      <c r="O15" s="81"/>
      <c r="P15" s="81" t="b">
        <f t="shared" si="5"/>
        <v>0</v>
      </c>
      <c r="Q15" s="81"/>
      <c r="R15" s="81" t="b">
        <f t="shared" si="6"/>
        <v>0</v>
      </c>
      <c r="S15" s="81"/>
      <c r="T15" s="81" t="b">
        <f t="shared" si="7"/>
        <v>0</v>
      </c>
      <c r="U15" s="80" t="s">
        <v>559</v>
      </c>
      <c r="V15" s="85">
        <f t="shared" si="8"/>
        <v>8</v>
      </c>
      <c r="W15" s="81"/>
      <c r="X15" s="81" t="b">
        <f t="shared" si="9"/>
        <v>0</v>
      </c>
      <c r="Y15" s="81"/>
      <c r="Z15" s="81" t="b">
        <f t="shared" si="10"/>
        <v>0</v>
      </c>
      <c r="AA15" s="81"/>
      <c r="AB15" s="81" t="b">
        <f t="shared" si="11"/>
        <v>0</v>
      </c>
      <c r="AC15" s="81"/>
      <c r="AD15" s="81" t="b">
        <f t="shared" si="12"/>
        <v>0</v>
      </c>
      <c r="AE15" s="81"/>
      <c r="AF15" s="81" t="b">
        <f t="shared" si="13"/>
        <v>0</v>
      </c>
      <c r="AG15" s="81"/>
      <c r="AH15" s="81" t="b">
        <f t="shared" si="14"/>
        <v>0</v>
      </c>
      <c r="AI15" s="80">
        <v>12</v>
      </c>
      <c r="AJ15" s="80">
        <f t="shared" si="15"/>
        <v>96</v>
      </c>
      <c r="AK15" s="82">
        <f t="shared" si="16"/>
        <v>8</v>
      </c>
      <c r="AL15" s="81"/>
      <c r="AM15" s="81"/>
      <c r="AN15" s="81"/>
      <c r="AO15" s="81"/>
      <c r="AP15" s="81">
        <v>0</v>
      </c>
    </row>
    <row r="16" spans="1:42" ht="28.5" customHeight="1" x14ac:dyDescent="0.3">
      <c r="A16" s="78">
        <v>10</v>
      </c>
      <c r="B16" s="78" t="s">
        <v>575</v>
      </c>
      <c r="C16" s="78" t="s">
        <v>54</v>
      </c>
      <c r="D16" s="79" t="s">
        <v>53</v>
      </c>
      <c r="E16" s="80" t="s">
        <v>557</v>
      </c>
      <c r="F16" s="80">
        <f t="shared" si="1"/>
        <v>7</v>
      </c>
      <c r="G16" s="81"/>
      <c r="H16" s="81" t="b">
        <f t="shared" si="2"/>
        <v>0</v>
      </c>
      <c r="I16" s="85" t="s">
        <v>566</v>
      </c>
      <c r="J16" s="85">
        <f t="shared" si="17"/>
        <v>4</v>
      </c>
      <c r="K16" s="81"/>
      <c r="L16" s="81" t="b">
        <f t="shared" si="3"/>
        <v>0</v>
      </c>
      <c r="M16" s="81"/>
      <c r="N16" s="81" t="b">
        <f t="shared" si="4"/>
        <v>0</v>
      </c>
      <c r="O16" s="81"/>
      <c r="P16" s="81" t="b">
        <f t="shared" si="5"/>
        <v>0</v>
      </c>
      <c r="Q16" s="81"/>
      <c r="R16" s="81" t="b">
        <f t="shared" si="6"/>
        <v>0</v>
      </c>
      <c r="S16" s="81"/>
      <c r="T16" s="81" t="b">
        <f t="shared" si="7"/>
        <v>0</v>
      </c>
      <c r="U16" s="81"/>
      <c r="V16" s="81" t="b">
        <f t="shared" si="8"/>
        <v>0</v>
      </c>
      <c r="W16" s="80" t="s">
        <v>561</v>
      </c>
      <c r="X16" s="85">
        <f t="shared" si="9"/>
        <v>9</v>
      </c>
      <c r="Y16" s="81"/>
      <c r="Z16" s="81" t="b">
        <f t="shared" si="10"/>
        <v>0</v>
      </c>
      <c r="AA16" s="81"/>
      <c r="AB16" s="81" t="b">
        <f t="shared" si="11"/>
        <v>0</v>
      </c>
      <c r="AC16" s="81"/>
      <c r="AD16" s="81" t="b">
        <f t="shared" si="12"/>
        <v>0</v>
      </c>
      <c r="AE16" s="81"/>
      <c r="AF16" s="81" t="b">
        <f t="shared" si="13"/>
        <v>0</v>
      </c>
      <c r="AG16" s="81"/>
      <c r="AH16" s="81" t="b">
        <f t="shared" si="14"/>
        <v>0</v>
      </c>
      <c r="AI16" s="80">
        <v>20</v>
      </c>
      <c r="AJ16" s="80">
        <f t="shared" si="15"/>
        <v>128</v>
      </c>
      <c r="AK16" s="82">
        <f t="shared" si="16"/>
        <v>6.4</v>
      </c>
      <c r="AL16" s="81"/>
      <c r="AM16" s="81"/>
      <c r="AN16" s="81"/>
      <c r="AO16" s="81"/>
      <c r="AP16" s="81">
        <v>0</v>
      </c>
    </row>
    <row r="17" spans="1:43" ht="24.75" customHeight="1" x14ac:dyDescent="0.3">
      <c r="A17" s="78">
        <v>11</v>
      </c>
      <c r="B17" s="78" t="s">
        <v>575</v>
      </c>
      <c r="C17" s="78" t="s">
        <v>59</v>
      </c>
      <c r="D17" s="79" t="s">
        <v>58</v>
      </c>
      <c r="E17" s="80" t="s">
        <v>557</v>
      </c>
      <c r="F17" s="80">
        <f t="shared" si="1"/>
        <v>7</v>
      </c>
      <c r="G17" s="81"/>
      <c r="H17" s="81" t="b">
        <f t="shared" si="2"/>
        <v>0</v>
      </c>
      <c r="I17" s="81"/>
      <c r="J17" s="81" t="b">
        <f t="shared" si="17"/>
        <v>0</v>
      </c>
      <c r="K17" s="81"/>
      <c r="L17" s="81" t="b">
        <f t="shared" si="3"/>
        <v>0</v>
      </c>
      <c r="M17" s="80" t="s">
        <v>559</v>
      </c>
      <c r="N17" s="85">
        <f t="shared" si="4"/>
        <v>8</v>
      </c>
      <c r="O17" s="81"/>
      <c r="P17" s="81" t="b">
        <f t="shared" si="5"/>
        <v>0</v>
      </c>
      <c r="Q17" s="81"/>
      <c r="R17" s="81" t="b">
        <f t="shared" si="6"/>
        <v>0</v>
      </c>
      <c r="S17" s="81"/>
      <c r="T17" s="81" t="b">
        <f t="shared" si="7"/>
        <v>0</v>
      </c>
      <c r="U17" s="80" t="s">
        <v>561</v>
      </c>
      <c r="V17" s="85">
        <f t="shared" si="8"/>
        <v>9</v>
      </c>
      <c r="W17" s="81"/>
      <c r="X17" s="81" t="b">
        <f t="shared" si="9"/>
        <v>0</v>
      </c>
      <c r="Y17" s="81"/>
      <c r="Z17" s="81" t="b">
        <f t="shared" si="10"/>
        <v>0</v>
      </c>
      <c r="AA17" s="81"/>
      <c r="AB17" s="81" t="b">
        <f t="shared" si="11"/>
        <v>0</v>
      </c>
      <c r="AC17" s="81"/>
      <c r="AD17" s="81" t="b">
        <f t="shared" si="12"/>
        <v>0</v>
      </c>
      <c r="AE17" s="81"/>
      <c r="AF17" s="81" t="b">
        <f t="shared" si="13"/>
        <v>0</v>
      </c>
      <c r="AG17" s="81"/>
      <c r="AH17" s="81" t="b">
        <f t="shared" si="14"/>
        <v>0</v>
      </c>
      <c r="AI17" s="80">
        <v>18</v>
      </c>
      <c r="AJ17" s="80">
        <f t="shared" si="15"/>
        <v>144</v>
      </c>
      <c r="AK17" s="82">
        <f t="shared" si="16"/>
        <v>8</v>
      </c>
      <c r="AL17" s="81"/>
      <c r="AM17" s="81"/>
      <c r="AN17" s="81"/>
      <c r="AO17" s="81"/>
      <c r="AP17" s="81">
        <v>0</v>
      </c>
    </row>
    <row r="18" spans="1:43" ht="24.75" customHeight="1" x14ac:dyDescent="0.3">
      <c r="A18" s="78">
        <v>12</v>
      </c>
      <c r="B18" s="78" t="s">
        <v>575</v>
      </c>
      <c r="C18" s="78" t="s">
        <v>61</v>
      </c>
      <c r="D18" s="79" t="s">
        <v>60</v>
      </c>
      <c r="E18" s="80" t="s">
        <v>559</v>
      </c>
      <c r="F18" s="80">
        <f t="shared" si="1"/>
        <v>8</v>
      </c>
      <c r="G18" s="81"/>
      <c r="H18" s="81" t="b">
        <f t="shared" si="2"/>
        <v>0</v>
      </c>
      <c r="I18" s="81"/>
      <c r="J18" s="81" t="b">
        <f t="shared" si="17"/>
        <v>0</v>
      </c>
      <c r="K18" s="81"/>
      <c r="L18" s="81" t="b">
        <f t="shared" si="3"/>
        <v>0</v>
      </c>
      <c r="M18" s="81"/>
      <c r="N18" s="81" t="b">
        <f t="shared" si="4"/>
        <v>0</v>
      </c>
      <c r="O18" s="81"/>
      <c r="P18" s="81" t="b">
        <f t="shared" si="5"/>
        <v>0</v>
      </c>
      <c r="Q18" s="81"/>
      <c r="R18" s="81" t="b">
        <f t="shared" si="6"/>
        <v>0</v>
      </c>
      <c r="S18" s="81"/>
      <c r="T18" s="81" t="b">
        <f t="shared" si="7"/>
        <v>0</v>
      </c>
      <c r="U18" s="81"/>
      <c r="V18" s="81" t="b">
        <f t="shared" si="8"/>
        <v>0</v>
      </c>
      <c r="W18" s="80" t="s">
        <v>561</v>
      </c>
      <c r="X18" s="85">
        <f t="shared" si="9"/>
        <v>9</v>
      </c>
      <c r="Y18" s="80" t="s">
        <v>561</v>
      </c>
      <c r="Z18" s="85">
        <f t="shared" si="10"/>
        <v>9</v>
      </c>
      <c r="AA18" s="81"/>
      <c r="AB18" s="81" t="b">
        <f t="shared" si="11"/>
        <v>0</v>
      </c>
      <c r="AC18" s="81"/>
      <c r="AD18" s="81" t="b">
        <f t="shared" si="12"/>
        <v>0</v>
      </c>
      <c r="AE18" s="81"/>
      <c r="AF18" s="81" t="b">
        <f t="shared" si="13"/>
        <v>0</v>
      </c>
      <c r="AG18" s="81"/>
      <c r="AH18" s="81" t="b">
        <f t="shared" si="14"/>
        <v>0</v>
      </c>
      <c r="AI18" s="80">
        <v>18</v>
      </c>
      <c r="AJ18" s="80">
        <f t="shared" si="15"/>
        <v>156</v>
      </c>
      <c r="AK18" s="82">
        <f t="shared" si="16"/>
        <v>8.6666666666666661</v>
      </c>
      <c r="AL18" s="81"/>
      <c r="AM18" s="81"/>
      <c r="AN18" s="81"/>
      <c r="AO18" s="81"/>
      <c r="AP18" s="81">
        <v>0</v>
      </c>
    </row>
    <row r="19" spans="1:43" ht="24" customHeight="1" x14ac:dyDescent="0.3">
      <c r="A19" s="78">
        <v>13</v>
      </c>
      <c r="B19" s="78" t="s">
        <v>575</v>
      </c>
      <c r="C19" s="78" t="s">
        <v>66</v>
      </c>
      <c r="D19" s="79" t="s">
        <v>65</v>
      </c>
      <c r="E19" s="80" t="s">
        <v>559</v>
      </c>
      <c r="F19" s="80">
        <f t="shared" si="1"/>
        <v>8</v>
      </c>
      <c r="G19" s="81"/>
      <c r="H19" s="81" t="b">
        <f t="shared" si="2"/>
        <v>0</v>
      </c>
      <c r="I19" s="81"/>
      <c r="J19" s="81" t="b">
        <f t="shared" si="17"/>
        <v>0</v>
      </c>
      <c r="K19" s="81"/>
      <c r="L19" s="81" t="b">
        <f t="shared" si="3"/>
        <v>0</v>
      </c>
      <c r="M19" s="81"/>
      <c r="N19" s="81" t="b">
        <f t="shared" si="4"/>
        <v>0</v>
      </c>
      <c r="O19" s="81"/>
      <c r="P19" s="81" t="b">
        <f t="shared" si="5"/>
        <v>0</v>
      </c>
      <c r="Q19" s="81"/>
      <c r="R19" s="81" t="b">
        <f t="shared" si="6"/>
        <v>0</v>
      </c>
      <c r="S19" s="81"/>
      <c r="T19" s="81" t="b">
        <f t="shared" si="7"/>
        <v>0</v>
      </c>
      <c r="U19" s="81"/>
      <c r="V19" s="81" t="b">
        <f t="shared" si="8"/>
        <v>0</v>
      </c>
      <c r="W19" s="80" t="s">
        <v>559</v>
      </c>
      <c r="X19" s="85">
        <f t="shared" si="9"/>
        <v>8</v>
      </c>
      <c r="Y19" s="81"/>
      <c r="Z19" s="81" t="b">
        <f t="shared" si="10"/>
        <v>0</v>
      </c>
      <c r="AA19" s="80" t="s">
        <v>559</v>
      </c>
      <c r="AB19" s="80">
        <f t="shared" si="11"/>
        <v>8</v>
      </c>
      <c r="AC19" s="81"/>
      <c r="AD19" s="81" t="b">
        <f t="shared" si="12"/>
        <v>0</v>
      </c>
      <c r="AE19" s="81"/>
      <c r="AF19" s="81" t="b">
        <f t="shared" si="13"/>
        <v>0</v>
      </c>
      <c r="AG19" s="81"/>
      <c r="AH19" s="81" t="b">
        <f t="shared" si="14"/>
        <v>0</v>
      </c>
      <c r="AI19" s="85">
        <v>20</v>
      </c>
      <c r="AJ19" s="80">
        <f t="shared" si="15"/>
        <v>144</v>
      </c>
      <c r="AK19" s="82">
        <f t="shared" si="16"/>
        <v>7.2</v>
      </c>
      <c r="AL19" s="81"/>
      <c r="AM19" s="81"/>
      <c r="AN19" s="81"/>
      <c r="AO19" s="81"/>
      <c r="AP19" s="81">
        <v>0</v>
      </c>
    </row>
    <row r="20" spans="1:43" ht="24.75" customHeight="1" x14ac:dyDescent="0.3">
      <c r="A20" s="78">
        <v>14</v>
      </c>
      <c r="B20" s="78" t="s">
        <v>575</v>
      </c>
      <c r="C20" s="78" t="s">
        <v>70</v>
      </c>
      <c r="D20" s="79" t="s">
        <v>69</v>
      </c>
      <c r="E20" s="80" t="s">
        <v>557</v>
      </c>
      <c r="F20" s="80">
        <f t="shared" si="1"/>
        <v>7</v>
      </c>
      <c r="G20" s="81"/>
      <c r="H20" s="81" t="b">
        <f t="shared" si="2"/>
        <v>0</v>
      </c>
      <c r="I20" s="81"/>
      <c r="J20" s="81" t="b">
        <f t="shared" si="17"/>
        <v>0</v>
      </c>
      <c r="K20" s="81"/>
      <c r="L20" s="81" t="b">
        <f t="shared" si="3"/>
        <v>0</v>
      </c>
      <c r="M20" s="81"/>
      <c r="N20" s="81" t="b">
        <f t="shared" si="4"/>
        <v>0</v>
      </c>
      <c r="O20" s="81"/>
      <c r="P20" s="81" t="b">
        <f t="shared" si="5"/>
        <v>0</v>
      </c>
      <c r="Q20" s="81"/>
      <c r="R20" s="81" t="b">
        <f t="shared" si="6"/>
        <v>0</v>
      </c>
      <c r="S20" s="81"/>
      <c r="T20" s="81" t="b">
        <f t="shared" si="7"/>
        <v>0</v>
      </c>
      <c r="U20" s="81"/>
      <c r="V20" s="81" t="b">
        <f t="shared" si="8"/>
        <v>0</v>
      </c>
      <c r="W20" s="81"/>
      <c r="X20" s="81" t="b">
        <f t="shared" si="9"/>
        <v>0</v>
      </c>
      <c r="Y20" s="80" t="s">
        <v>561</v>
      </c>
      <c r="Z20" s="85">
        <f t="shared" si="10"/>
        <v>9</v>
      </c>
      <c r="AA20" s="81"/>
      <c r="AB20" s="81" t="b">
        <f t="shared" si="11"/>
        <v>0</v>
      </c>
      <c r="AC20" s="80" t="s">
        <v>561</v>
      </c>
      <c r="AD20" s="85">
        <f t="shared" si="12"/>
        <v>9</v>
      </c>
      <c r="AE20" s="81"/>
      <c r="AF20" s="81" t="b">
        <f t="shared" si="13"/>
        <v>0</v>
      </c>
      <c r="AG20" s="81"/>
      <c r="AH20" s="81" t="b">
        <f t="shared" si="14"/>
        <v>0</v>
      </c>
      <c r="AI20" s="80">
        <v>18</v>
      </c>
      <c r="AJ20" s="80">
        <f t="shared" si="15"/>
        <v>150</v>
      </c>
      <c r="AK20" s="82">
        <f t="shared" si="16"/>
        <v>8.3333333333333339</v>
      </c>
      <c r="AL20" s="81"/>
      <c r="AM20" s="81"/>
      <c r="AN20" s="81"/>
      <c r="AO20" s="81"/>
      <c r="AP20" s="81">
        <v>0</v>
      </c>
    </row>
    <row r="21" spans="1:43" ht="23.25" customHeight="1" x14ac:dyDescent="0.3">
      <c r="A21" s="78">
        <v>15</v>
      </c>
      <c r="B21" s="78" t="s">
        <v>575</v>
      </c>
      <c r="C21" s="78" t="s">
        <v>74</v>
      </c>
      <c r="D21" s="79" t="s">
        <v>73</v>
      </c>
      <c r="E21" s="80" t="s">
        <v>583</v>
      </c>
      <c r="F21" s="80">
        <f t="shared" si="1"/>
        <v>5</v>
      </c>
      <c r="G21" s="81"/>
      <c r="H21" s="81" t="b">
        <f t="shared" si="2"/>
        <v>0</v>
      </c>
      <c r="I21" s="81"/>
      <c r="J21" s="81" t="b">
        <f t="shared" si="17"/>
        <v>0</v>
      </c>
      <c r="K21" s="81"/>
      <c r="L21" s="81" t="b">
        <f t="shared" si="3"/>
        <v>0</v>
      </c>
      <c r="M21" s="81"/>
      <c r="N21" s="81" t="b">
        <f t="shared" si="4"/>
        <v>0</v>
      </c>
      <c r="O21" s="81"/>
      <c r="P21" s="81" t="b">
        <f t="shared" si="5"/>
        <v>0</v>
      </c>
      <c r="Q21" s="81"/>
      <c r="R21" s="81" t="b">
        <f t="shared" si="6"/>
        <v>0</v>
      </c>
      <c r="S21" s="81"/>
      <c r="T21" s="81" t="b">
        <f t="shared" si="7"/>
        <v>0</v>
      </c>
      <c r="U21" s="80" t="s">
        <v>560</v>
      </c>
      <c r="V21" s="85">
        <f t="shared" si="8"/>
        <v>6</v>
      </c>
      <c r="W21" s="81"/>
      <c r="X21" s="81" t="b">
        <f t="shared" si="9"/>
        <v>0</v>
      </c>
      <c r="Y21" s="81"/>
      <c r="Z21" s="81" t="b">
        <f t="shared" si="10"/>
        <v>0</v>
      </c>
      <c r="AA21" s="81"/>
      <c r="AB21" s="81" t="b">
        <f t="shared" si="11"/>
        <v>0</v>
      </c>
      <c r="AC21" s="81"/>
      <c r="AD21" s="81" t="b">
        <f t="shared" si="12"/>
        <v>0</v>
      </c>
      <c r="AE21" s="80" t="s">
        <v>560</v>
      </c>
      <c r="AF21" s="85">
        <f t="shared" si="13"/>
        <v>6</v>
      </c>
      <c r="AG21" s="81"/>
      <c r="AH21" s="81" t="b">
        <f t="shared" si="14"/>
        <v>0</v>
      </c>
      <c r="AI21" s="80">
        <v>18</v>
      </c>
      <c r="AJ21" s="80">
        <f t="shared" si="15"/>
        <v>102</v>
      </c>
      <c r="AK21" s="82">
        <f t="shared" si="16"/>
        <v>5.666666666666667</v>
      </c>
      <c r="AL21" s="81"/>
      <c r="AM21" s="81"/>
      <c r="AN21" s="81"/>
      <c r="AO21" s="81"/>
      <c r="AP21" s="81">
        <v>0</v>
      </c>
    </row>
    <row r="22" spans="1:43" ht="29.25" customHeight="1" x14ac:dyDescent="0.3">
      <c r="A22" s="78">
        <v>16</v>
      </c>
      <c r="B22" s="78" t="s">
        <v>575</v>
      </c>
      <c r="C22" s="78" t="s">
        <v>79</v>
      </c>
      <c r="D22" s="79" t="s">
        <v>78</v>
      </c>
      <c r="E22" s="80" t="s">
        <v>557</v>
      </c>
      <c r="F22" s="80">
        <f t="shared" si="1"/>
        <v>7</v>
      </c>
      <c r="G22" s="81"/>
      <c r="H22" s="81" t="b">
        <f t="shared" si="2"/>
        <v>0</v>
      </c>
      <c r="I22" s="81"/>
      <c r="J22" s="81" t="b">
        <f t="shared" si="17"/>
        <v>0</v>
      </c>
      <c r="K22" s="81"/>
      <c r="L22" s="81" t="b">
        <f t="shared" si="3"/>
        <v>0</v>
      </c>
      <c r="M22" s="81"/>
      <c r="N22" s="81" t="b">
        <f t="shared" si="4"/>
        <v>0</v>
      </c>
      <c r="O22" s="81"/>
      <c r="P22" s="81" t="b">
        <f t="shared" si="5"/>
        <v>0</v>
      </c>
      <c r="Q22" s="80" t="s">
        <v>557</v>
      </c>
      <c r="R22" s="85">
        <f t="shared" si="6"/>
        <v>7</v>
      </c>
      <c r="S22" s="81"/>
      <c r="T22" s="81" t="b">
        <f t="shared" si="7"/>
        <v>0</v>
      </c>
      <c r="U22" s="81"/>
      <c r="V22" s="81" t="b">
        <f t="shared" si="8"/>
        <v>0</v>
      </c>
      <c r="W22" s="81"/>
      <c r="X22" s="81" t="b">
        <f t="shared" si="9"/>
        <v>0</v>
      </c>
      <c r="Y22" s="81"/>
      <c r="Z22" s="81" t="b">
        <f t="shared" si="10"/>
        <v>0</v>
      </c>
      <c r="AA22" s="81"/>
      <c r="AB22" s="81" t="b">
        <f t="shared" si="11"/>
        <v>0</v>
      </c>
      <c r="AC22" s="81"/>
      <c r="AD22" s="81" t="b">
        <f t="shared" si="12"/>
        <v>0</v>
      </c>
      <c r="AE22" s="81"/>
      <c r="AF22" s="81" t="b">
        <f t="shared" si="13"/>
        <v>0</v>
      </c>
      <c r="AG22" s="85" t="s">
        <v>557</v>
      </c>
      <c r="AH22" s="85">
        <f t="shared" si="14"/>
        <v>7</v>
      </c>
      <c r="AI22" s="80">
        <v>18</v>
      </c>
      <c r="AJ22" s="80">
        <f t="shared" si="15"/>
        <v>126</v>
      </c>
      <c r="AK22" s="82">
        <f t="shared" si="16"/>
        <v>7</v>
      </c>
      <c r="AL22" s="81"/>
      <c r="AM22" s="81"/>
      <c r="AN22" s="81"/>
      <c r="AO22" s="81"/>
      <c r="AP22" s="81">
        <v>0</v>
      </c>
    </row>
    <row r="23" spans="1:43" ht="29.25" customHeight="1" x14ac:dyDescent="0.3">
      <c r="A23" s="78">
        <v>17</v>
      </c>
      <c r="B23" s="78" t="s">
        <v>575</v>
      </c>
      <c r="C23" s="78" t="s">
        <v>82</v>
      </c>
      <c r="D23" s="79" t="s">
        <v>81</v>
      </c>
      <c r="E23" s="80" t="s">
        <v>557</v>
      </c>
      <c r="F23" s="80">
        <f t="shared" si="1"/>
        <v>7</v>
      </c>
      <c r="G23" s="81"/>
      <c r="H23" s="81" t="b">
        <f t="shared" si="2"/>
        <v>0</v>
      </c>
      <c r="I23" s="81"/>
      <c r="J23" s="81" t="b">
        <f t="shared" si="17"/>
        <v>0</v>
      </c>
      <c r="K23" s="81"/>
      <c r="L23" s="81" t="b">
        <f t="shared" si="3"/>
        <v>0</v>
      </c>
      <c r="M23" s="81"/>
      <c r="N23" s="81" t="b">
        <f t="shared" si="4"/>
        <v>0</v>
      </c>
      <c r="O23" s="81"/>
      <c r="P23" s="81" t="b">
        <f t="shared" si="5"/>
        <v>0</v>
      </c>
      <c r="Q23" s="81"/>
      <c r="R23" s="81" t="b">
        <f t="shared" si="6"/>
        <v>0</v>
      </c>
      <c r="S23" s="81"/>
      <c r="T23" s="81" t="b">
        <f t="shared" si="7"/>
        <v>0</v>
      </c>
      <c r="U23" s="80" t="s">
        <v>559</v>
      </c>
      <c r="V23" s="85">
        <f t="shared" si="8"/>
        <v>8</v>
      </c>
      <c r="W23" s="81"/>
      <c r="X23" s="81" t="b">
        <f t="shared" si="9"/>
        <v>0</v>
      </c>
      <c r="Y23" s="81"/>
      <c r="Z23" s="81" t="b">
        <f t="shared" si="10"/>
        <v>0</v>
      </c>
      <c r="AA23" s="81"/>
      <c r="AB23" s="81" t="b">
        <f t="shared" si="11"/>
        <v>0</v>
      </c>
      <c r="AC23" s="81"/>
      <c r="AD23" s="81" t="b">
        <f t="shared" si="12"/>
        <v>0</v>
      </c>
      <c r="AE23" s="81"/>
      <c r="AF23" s="81" t="b">
        <f t="shared" si="13"/>
        <v>0</v>
      </c>
      <c r="AG23" s="85" t="s">
        <v>557</v>
      </c>
      <c r="AH23" s="85">
        <f t="shared" si="14"/>
        <v>7</v>
      </c>
      <c r="AI23" s="80">
        <v>18</v>
      </c>
      <c r="AJ23" s="80">
        <f t="shared" si="15"/>
        <v>132</v>
      </c>
      <c r="AK23" s="82">
        <f t="shared" si="16"/>
        <v>7.333333333333333</v>
      </c>
      <c r="AL23" s="81"/>
      <c r="AM23" s="81"/>
      <c r="AN23" s="81"/>
      <c r="AO23" s="81"/>
      <c r="AP23" s="81">
        <v>0</v>
      </c>
    </row>
    <row r="24" spans="1:43" ht="29.25" customHeight="1" x14ac:dyDescent="0.3">
      <c r="A24" s="78">
        <v>18</v>
      </c>
      <c r="B24" s="78" t="s">
        <v>575</v>
      </c>
      <c r="C24" s="78" t="s">
        <v>83</v>
      </c>
      <c r="D24" s="79" t="s">
        <v>84</v>
      </c>
      <c r="E24" s="80" t="s">
        <v>557</v>
      </c>
      <c r="F24" s="80">
        <f t="shared" si="1"/>
        <v>7</v>
      </c>
      <c r="G24" s="81"/>
      <c r="H24" s="81" t="b">
        <f t="shared" si="2"/>
        <v>0</v>
      </c>
      <c r="I24" s="80" t="s">
        <v>583</v>
      </c>
      <c r="J24" s="80">
        <f t="shared" si="17"/>
        <v>5</v>
      </c>
      <c r="K24" s="81"/>
      <c r="L24" s="81" t="b">
        <f t="shared" si="3"/>
        <v>0</v>
      </c>
      <c r="M24" s="80" t="s">
        <v>557</v>
      </c>
      <c r="N24" s="85">
        <f t="shared" si="4"/>
        <v>7</v>
      </c>
      <c r="O24" s="81"/>
      <c r="P24" s="81" t="b">
        <f t="shared" si="5"/>
        <v>0</v>
      </c>
      <c r="Q24" s="81"/>
      <c r="R24" s="81" t="b">
        <f t="shared" si="6"/>
        <v>0</v>
      </c>
      <c r="S24" s="81"/>
      <c r="T24" s="81" t="b">
        <f t="shared" si="7"/>
        <v>0</v>
      </c>
      <c r="U24" s="81"/>
      <c r="V24" s="81" t="b">
        <f t="shared" si="8"/>
        <v>0</v>
      </c>
      <c r="W24" s="81"/>
      <c r="X24" s="81" t="b">
        <f t="shared" si="9"/>
        <v>0</v>
      </c>
      <c r="Y24" s="81"/>
      <c r="Z24" s="81" t="b">
        <f t="shared" si="10"/>
        <v>0</v>
      </c>
      <c r="AA24" s="81"/>
      <c r="AB24" s="81" t="b">
        <f t="shared" si="11"/>
        <v>0</v>
      </c>
      <c r="AC24" s="81"/>
      <c r="AD24" s="81" t="b">
        <f t="shared" si="12"/>
        <v>0</v>
      </c>
      <c r="AE24" s="81"/>
      <c r="AF24" s="81" t="b">
        <f t="shared" si="13"/>
        <v>0</v>
      </c>
      <c r="AG24" s="81"/>
      <c r="AH24" s="81" t="b">
        <f t="shared" si="14"/>
        <v>0</v>
      </c>
      <c r="AI24" s="80">
        <v>20</v>
      </c>
      <c r="AJ24" s="80">
        <f t="shared" si="15"/>
        <v>124</v>
      </c>
      <c r="AK24" s="82">
        <f t="shared" si="16"/>
        <v>6.2</v>
      </c>
      <c r="AL24" s="81"/>
      <c r="AM24" s="81"/>
      <c r="AN24" s="81"/>
      <c r="AO24" s="81"/>
      <c r="AP24" s="81">
        <v>0</v>
      </c>
    </row>
    <row r="25" spans="1:4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ht="35.25" customHeight="1" x14ac:dyDescent="0.25">
      <c r="A26" s="22" t="s">
        <v>6</v>
      </c>
      <c r="B26" s="23" t="s">
        <v>15</v>
      </c>
      <c r="C26" s="22" t="s">
        <v>16</v>
      </c>
      <c r="D26" s="22"/>
      <c r="E26" s="22"/>
      <c r="F26" s="22"/>
      <c r="G26" s="22" t="s">
        <v>55</v>
      </c>
      <c r="H26" s="23" t="s">
        <v>56</v>
      </c>
      <c r="I26" s="22" t="s">
        <v>57</v>
      </c>
      <c r="J26" s="22"/>
      <c r="K26" s="22"/>
      <c r="L26" s="22"/>
      <c r="M26" s="22"/>
      <c r="N26" s="22"/>
      <c r="O26" s="22"/>
      <c r="P26" s="22"/>
      <c r="Q26" s="22"/>
      <c r="R26" s="22"/>
      <c r="S26" s="23" t="s">
        <v>51</v>
      </c>
      <c r="T26" s="23" t="s">
        <v>52</v>
      </c>
      <c r="U26" s="26" t="s">
        <v>569</v>
      </c>
      <c r="V26" s="22"/>
      <c r="W26" s="22"/>
      <c r="X26" s="22"/>
      <c r="Y26" s="22"/>
      <c r="Z26" s="22"/>
      <c r="AA26" s="22"/>
      <c r="AB26" s="22"/>
      <c r="AC26" s="22"/>
      <c r="AD26" s="22" t="s">
        <v>29</v>
      </c>
      <c r="AE26" s="23" t="s">
        <v>32</v>
      </c>
      <c r="AF26" s="22" t="s">
        <v>33</v>
      </c>
      <c r="AG26" s="22"/>
      <c r="AH26" s="22"/>
      <c r="AI26" s="22"/>
      <c r="AJ26" s="22"/>
      <c r="AK26" s="22"/>
      <c r="AL26" s="27" t="s">
        <v>40</v>
      </c>
      <c r="AM26" s="23" t="s">
        <v>41</v>
      </c>
      <c r="AN26" s="22" t="s">
        <v>42</v>
      </c>
      <c r="AO26" s="22"/>
      <c r="AP26" s="22"/>
      <c r="AQ26" s="22"/>
    </row>
    <row r="27" spans="1:43" ht="31.5" x14ac:dyDescent="0.25">
      <c r="A27" s="22" t="s">
        <v>14</v>
      </c>
      <c r="B27" s="23" t="s">
        <v>17</v>
      </c>
      <c r="C27" s="12" t="s">
        <v>18</v>
      </c>
      <c r="D27" s="22"/>
      <c r="E27" s="22"/>
      <c r="F27" s="22"/>
      <c r="G27" s="22" t="s">
        <v>62</v>
      </c>
      <c r="H27" s="23" t="s">
        <v>63</v>
      </c>
      <c r="I27" s="22" t="s">
        <v>64</v>
      </c>
      <c r="J27" s="22"/>
      <c r="K27" s="22"/>
      <c r="L27" s="22"/>
      <c r="M27" s="22"/>
      <c r="N27" s="22"/>
      <c r="O27" s="22"/>
      <c r="P27" s="22"/>
      <c r="Q27" s="22"/>
      <c r="R27" s="22"/>
      <c r="S27" s="22" t="s">
        <v>47</v>
      </c>
      <c r="T27" s="23" t="s">
        <v>48</v>
      </c>
      <c r="U27" s="22" t="s">
        <v>46</v>
      </c>
      <c r="V27" s="26"/>
      <c r="W27" s="22"/>
      <c r="X27" s="22"/>
      <c r="Y27" s="22"/>
      <c r="Z27" s="22"/>
      <c r="AA27" s="22"/>
      <c r="AB27" s="22"/>
      <c r="AC27" s="22"/>
      <c r="AD27" s="22" t="s">
        <v>567</v>
      </c>
      <c r="AE27" s="24" t="s">
        <v>80</v>
      </c>
      <c r="AF27" s="22" t="s">
        <v>568</v>
      </c>
      <c r="AG27" s="22"/>
      <c r="AH27" s="22"/>
      <c r="AI27" s="22"/>
      <c r="AJ27" s="22"/>
      <c r="AK27" s="22"/>
      <c r="AL27" s="27" t="s">
        <v>25</v>
      </c>
      <c r="AM27" s="23" t="s">
        <v>30</v>
      </c>
      <c r="AN27" s="22" t="s">
        <v>31</v>
      </c>
      <c r="AO27" s="22"/>
      <c r="AP27" s="22"/>
      <c r="AQ27" s="22"/>
    </row>
    <row r="28" spans="1:43" ht="31.5" x14ac:dyDescent="0.25">
      <c r="A28" s="22" t="s">
        <v>20</v>
      </c>
      <c r="B28" s="23" t="s">
        <v>22</v>
      </c>
      <c r="C28" s="23" t="s">
        <v>19</v>
      </c>
      <c r="D28" s="22"/>
      <c r="E28" s="22"/>
      <c r="F28" s="22"/>
      <c r="G28" s="22" t="s">
        <v>67</v>
      </c>
      <c r="H28" s="23" t="s">
        <v>68</v>
      </c>
      <c r="I28" s="22" t="s">
        <v>580</v>
      </c>
      <c r="J28" s="22"/>
      <c r="K28" s="22"/>
      <c r="L28" s="22"/>
      <c r="M28" s="22"/>
      <c r="N28" s="22"/>
      <c r="O28" s="22"/>
      <c r="P28" s="22"/>
      <c r="Q28" s="22"/>
      <c r="R28" s="22"/>
      <c r="S28" s="22" t="s">
        <v>45</v>
      </c>
      <c r="T28" s="23" t="s">
        <v>44</v>
      </c>
      <c r="U28" s="26" t="s">
        <v>43</v>
      </c>
      <c r="V28" s="22"/>
      <c r="W28" s="22"/>
      <c r="X28" s="22"/>
      <c r="Y28" s="22"/>
      <c r="Z28" s="22"/>
      <c r="AA28" s="22"/>
      <c r="AB28" s="22"/>
      <c r="AC28" s="22"/>
      <c r="AD28" s="23" t="s">
        <v>75</v>
      </c>
      <c r="AE28" s="24" t="s">
        <v>77</v>
      </c>
      <c r="AF28" s="22" t="s">
        <v>76</v>
      </c>
      <c r="AG28" s="22"/>
      <c r="AH28" s="22"/>
      <c r="AI28" s="22"/>
      <c r="AJ28" s="22"/>
      <c r="AK28" s="22"/>
      <c r="AL28" s="28" t="s">
        <v>71</v>
      </c>
      <c r="AM28" s="24" t="s">
        <v>72</v>
      </c>
      <c r="AN28" s="152" t="s">
        <v>570</v>
      </c>
      <c r="AO28" s="152"/>
      <c r="AP28" s="152"/>
      <c r="AQ28" s="152"/>
    </row>
    <row r="29" spans="1:43" ht="15.7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</row>
    <row r="30" spans="1:43" ht="15.7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4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21" customFormat="1" ht="18.75" x14ac:dyDescent="0.3">
      <c r="A35" s="20"/>
      <c r="B35" s="20"/>
      <c r="C35" s="20"/>
      <c r="D35" s="20" t="s">
        <v>598</v>
      </c>
      <c r="E35" s="20"/>
      <c r="F35" s="20"/>
      <c r="G35" s="20"/>
      <c r="H35" s="20"/>
      <c r="I35" s="20"/>
      <c r="J35" s="20"/>
      <c r="K35" s="20"/>
      <c r="L35" s="20" t="s">
        <v>599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 t="s">
        <v>600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 t="s">
        <v>601</v>
      </c>
      <c r="AK35" s="20"/>
      <c r="AL35" s="20"/>
      <c r="AM35" s="20"/>
      <c r="AN35" s="20"/>
      <c r="AO35" s="20"/>
      <c r="AP35" s="20"/>
      <c r="AQ35" s="20"/>
    </row>
    <row r="36" spans="1:4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</row>
    <row r="56" spans="1:4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</row>
    <row r="57" spans="1:4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</row>
    <row r="61" spans="1:4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1:43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</row>
    <row r="63" spans="1:4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  <row r="67" spans="1:4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</row>
    <row r="68" spans="1:4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1:4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</row>
    <row r="70" spans="1:4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</row>
    <row r="71" spans="1:4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</row>
    <row r="72" spans="1:4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</row>
    <row r="73" spans="1:4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1:4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</row>
    <row r="75" spans="1:4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1:4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</row>
    <row r="77" spans="1:43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</row>
    <row r="78" spans="1:43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1:43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</row>
    <row r="80" spans="1:4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</row>
    <row r="81" spans="1:4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</row>
    <row r="82" spans="1:4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</row>
    <row r="83" spans="1:4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  <row r="84" spans="1:4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</row>
    <row r="85" spans="1:4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</row>
    <row r="86" spans="1:4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1:4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</row>
    <row r="88" spans="1:4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</row>
    <row r="89" spans="1:4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</row>
    <row r="90" spans="1:4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</row>
    <row r="91" spans="1:4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</row>
    <row r="92" spans="1:4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</row>
    <row r="93" spans="1:4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</row>
    <row r="94" spans="1:4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</row>
    <row r="95" spans="1:4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</row>
    <row r="96" spans="1:4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</row>
    <row r="97" spans="1:4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</row>
    <row r="99" spans="1:4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</row>
    <row r="100" spans="1:4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</row>
    <row r="101" spans="1:4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</row>
    <row r="102" spans="1:4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</row>
    <row r="103" spans="1:4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</row>
    <row r="104" spans="1:4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</row>
    <row r="105" spans="1:4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</row>
    <row r="106" spans="1:4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1:4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</row>
    <row r="108" spans="1:4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1:4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</row>
    <row r="110" spans="1:4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</row>
    <row r="111" spans="1:43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</row>
    <row r="112" spans="1:4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</row>
    <row r="113" spans="1:43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</row>
    <row r="114" spans="1:4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</row>
    <row r="115" spans="1:4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</row>
    <row r="116" spans="1:43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</row>
    <row r="117" spans="1:4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</row>
    <row r="118" spans="1:43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</row>
    <row r="119" spans="1:43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43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</row>
    <row r="121" spans="1:43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</row>
    <row r="122" spans="1:4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</row>
    <row r="123" spans="1:4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</row>
    <row r="124" spans="1:4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</row>
    <row r="125" spans="1:4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</row>
    <row r="126" spans="1:43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</row>
    <row r="127" spans="1:43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</row>
    <row r="128" spans="1:43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</row>
    <row r="129" spans="1:43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</row>
    <row r="130" spans="1:4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1:43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</row>
    <row r="132" spans="1:43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</row>
    <row r="133" spans="1:4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</row>
    <row r="134" spans="1:43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</row>
    <row r="135" spans="1:4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</row>
    <row r="136" spans="1:4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</row>
    <row r="137" spans="1:4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</row>
    <row r="138" spans="1:4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</row>
    <row r="139" spans="1:4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</row>
    <row r="140" spans="1:4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</row>
    <row r="141" spans="1:4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</row>
    <row r="143" spans="1:4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</row>
    <row r="144" spans="1:4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</row>
    <row r="145" spans="1:43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</row>
    <row r="146" spans="1:4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</row>
    <row r="147" spans="1:4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</row>
    <row r="148" spans="1:43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</row>
    <row r="149" spans="1:43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</row>
    <row r="150" spans="1:4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</row>
    <row r="151" spans="1:4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</row>
    <row r="152" spans="1:4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1:43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</row>
    <row r="154" spans="1:43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</row>
    <row r="155" spans="1:4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</row>
    <row r="156" spans="1:4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</row>
    <row r="157" spans="1:4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</row>
    <row r="158" spans="1:43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</row>
    <row r="159" spans="1:4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</row>
    <row r="160" spans="1:4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</row>
    <row r="161" spans="1:43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</row>
    <row r="162" spans="1:43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</row>
    <row r="163" spans="1:4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1:4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</row>
    <row r="165" spans="1:43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</row>
    <row r="166" spans="1:43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</row>
    <row r="167" spans="1:4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</row>
    <row r="168" spans="1:4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</row>
    <row r="169" spans="1:4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</row>
    <row r="170" spans="1:43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</row>
    <row r="171" spans="1:43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</row>
    <row r="172" spans="1:4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</row>
    <row r="173" spans="1:4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</row>
    <row r="174" spans="1:43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1:43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</row>
    <row r="176" spans="1:43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</row>
    <row r="177" spans="1:4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1:4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</row>
    <row r="179" spans="1:4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</row>
    <row r="180" spans="1:43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</row>
    <row r="181" spans="1:43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</row>
    <row r="182" spans="1:43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</row>
    <row r="183" spans="1:4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</row>
    <row r="184" spans="1:4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</row>
    <row r="185" spans="1:43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</sheetData>
  <mergeCells count="29">
    <mergeCell ref="A1:AP3"/>
    <mergeCell ref="AJ4:AJ6"/>
    <mergeCell ref="AK4:AK6"/>
    <mergeCell ref="AL4:AL6"/>
    <mergeCell ref="AM4:AM6"/>
    <mergeCell ref="AN4:AN6"/>
    <mergeCell ref="E4:F4"/>
    <mergeCell ref="Q4:R4"/>
    <mergeCell ref="S4:T4"/>
    <mergeCell ref="U4:V4"/>
    <mergeCell ref="AI4:AI6"/>
    <mergeCell ref="AG4:AH4"/>
    <mergeCell ref="AA4:AB4"/>
    <mergeCell ref="G4:H4"/>
    <mergeCell ref="A4:A6"/>
    <mergeCell ref="B4:B6"/>
    <mergeCell ref="C4:C6"/>
    <mergeCell ref="D4:D6"/>
    <mergeCell ref="AN28:AQ28"/>
    <mergeCell ref="AO4:AO6"/>
    <mergeCell ref="AP4:AP6"/>
    <mergeCell ref="AC4:AD4"/>
    <mergeCell ref="AE4:AF4"/>
    <mergeCell ref="Y4:Z4"/>
    <mergeCell ref="I4:J4"/>
    <mergeCell ref="K4:L4"/>
    <mergeCell ref="M4:N4"/>
    <mergeCell ref="O4:P4"/>
    <mergeCell ref="W4:X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36" max="42" man="1"/>
  </rowBreaks>
  <colBreaks count="1" manualBreakCount="1">
    <brk id="20" max="18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0"/>
  <sheetViews>
    <sheetView zoomScaleNormal="100" workbookViewId="0">
      <selection activeCell="N7" sqref="N7"/>
    </sheetView>
  </sheetViews>
  <sheetFormatPr defaultRowHeight="15" x14ac:dyDescent="0.25"/>
  <cols>
    <col min="1" max="1" width="5.28515625" customWidth="1"/>
    <col min="2" max="2" width="6.42578125" customWidth="1"/>
    <col min="3" max="3" width="22.28515625" customWidth="1"/>
    <col min="4" max="4" width="16.28515625" customWidth="1"/>
    <col min="5" max="5" width="7.7109375" customWidth="1"/>
    <col min="6" max="6" width="5.42578125" customWidth="1"/>
    <col min="7" max="7" width="6.5703125" customWidth="1"/>
    <col min="8" max="8" width="7.42578125" customWidth="1"/>
    <col min="9" max="9" width="6.42578125" customWidth="1"/>
    <col min="10" max="10" width="8.140625" customWidth="1"/>
    <col min="11" max="11" width="6.28515625" customWidth="1"/>
    <col min="12" max="12" width="6.140625" customWidth="1"/>
    <col min="15" max="15" width="7.28515625" customWidth="1"/>
  </cols>
  <sheetData>
    <row r="1" spans="1:15" ht="28.5" customHeight="1" x14ac:dyDescent="0.25">
      <c r="A1" s="243" t="s">
        <v>617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26.25" customHeight="1" x14ac:dyDescent="0.2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ht="36.75" customHeight="1" x14ac:dyDescent="0.25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5" s="1" customFormat="1" ht="17.25" customHeight="1" x14ac:dyDescent="0.3">
      <c r="A4" s="230" t="s">
        <v>0</v>
      </c>
      <c r="B4" s="233" t="s">
        <v>1</v>
      </c>
      <c r="C4" s="233" t="s">
        <v>2</v>
      </c>
      <c r="D4" s="236" t="s">
        <v>3</v>
      </c>
      <c r="E4" s="239" t="s">
        <v>6</v>
      </c>
      <c r="F4" s="240"/>
      <c r="G4" s="239" t="s">
        <v>401</v>
      </c>
      <c r="H4" s="240"/>
      <c r="I4" s="239" t="s">
        <v>539</v>
      </c>
      <c r="J4" s="240"/>
      <c r="K4" s="239" t="s">
        <v>526</v>
      </c>
      <c r="L4" s="240"/>
      <c r="M4" s="245" t="s">
        <v>85</v>
      </c>
      <c r="N4" s="245" t="s">
        <v>86</v>
      </c>
      <c r="O4" s="245" t="s">
        <v>87</v>
      </c>
    </row>
    <row r="5" spans="1:15" s="3" customFormat="1" ht="20.25" customHeight="1" x14ac:dyDescent="0.3">
      <c r="A5" s="231"/>
      <c r="B5" s="234"/>
      <c r="C5" s="234"/>
      <c r="D5" s="237"/>
      <c r="E5" s="136" t="s">
        <v>7</v>
      </c>
      <c r="F5" s="137">
        <v>1</v>
      </c>
      <c r="G5" s="136" t="s">
        <v>403</v>
      </c>
      <c r="H5" s="136">
        <v>6012</v>
      </c>
      <c r="I5" s="136" t="s">
        <v>403</v>
      </c>
      <c r="J5" s="136">
        <v>6032</v>
      </c>
      <c r="K5" s="136" t="s">
        <v>528</v>
      </c>
      <c r="L5" s="136">
        <v>703</v>
      </c>
      <c r="M5" s="246"/>
      <c r="N5" s="246"/>
      <c r="O5" s="246"/>
    </row>
    <row r="6" spans="1:15" s="3" customFormat="1" ht="23.25" customHeight="1" x14ac:dyDescent="0.3">
      <c r="A6" s="232"/>
      <c r="B6" s="235"/>
      <c r="C6" s="235"/>
      <c r="D6" s="238"/>
      <c r="E6" s="138" t="s">
        <v>8</v>
      </c>
      <c r="F6" s="138">
        <v>6</v>
      </c>
      <c r="G6" s="138" t="s">
        <v>8</v>
      </c>
      <c r="H6" s="138">
        <v>6</v>
      </c>
      <c r="I6" s="138" t="s">
        <v>8</v>
      </c>
      <c r="J6" s="138">
        <v>6</v>
      </c>
      <c r="K6" s="138" t="s">
        <v>8</v>
      </c>
      <c r="L6" s="138">
        <v>6</v>
      </c>
      <c r="M6" s="247"/>
      <c r="N6" s="247"/>
      <c r="O6" s="247"/>
    </row>
    <row r="7" spans="1:15" ht="27.75" customHeight="1" x14ac:dyDescent="0.3">
      <c r="A7" s="111">
        <v>1</v>
      </c>
      <c r="B7" s="111" t="s">
        <v>575</v>
      </c>
      <c r="C7" s="112" t="s">
        <v>534</v>
      </c>
      <c r="D7" s="111" t="s">
        <v>529</v>
      </c>
      <c r="E7" s="107" t="s">
        <v>559</v>
      </c>
      <c r="F7" s="107">
        <f>IF(E7="AA",10, IF(E7="AB",9, IF(E7="BB",8, IF(E7="BC",7,IF(E7="CC",6, IF(E7="CD",5, IF(E7="DD",4,IF(E7="F",0))))))))</f>
        <v>8</v>
      </c>
      <c r="G7" s="107" t="s">
        <v>557</v>
      </c>
      <c r="H7" s="107">
        <f>IF(G7="AA",10, IF(G7="AB",9, IF(G7="BB",8, IF(G7="BC",7,IF(G7="CC",6, IF(G7="CD",5, IF(G7="DD",4,IF(G7="F",0))))))))</f>
        <v>7</v>
      </c>
      <c r="I7" s="113"/>
      <c r="J7" s="113" t="b">
        <f>IF(I7="AA",10, IF(I7="AB",9, IF(I7="BB",8, IF(I7="BC",7,IF(I7="CC",6, IF(I7="CD",5, IF(I7="DD",4,IF(I7="F",0))))))))</f>
        <v>0</v>
      </c>
      <c r="K7" s="113"/>
      <c r="L7" s="113" t="b">
        <f>IF(K7="AA",10, IF(K7="AB",9, IF(K7="BB",8, IF(K7="BC",7,IF(K7="CC",6, IF(K7="CD",5, IF(K7="DD",4,IF(K7="F",0))))))))</f>
        <v>0</v>
      </c>
      <c r="M7" s="107">
        <v>12</v>
      </c>
      <c r="N7" s="107">
        <f>(F7*6+H7*6+J7*6+L7*6)</f>
        <v>90</v>
      </c>
      <c r="O7" s="114">
        <f>N7/M7</f>
        <v>7.5</v>
      </c>
    </row>
    <row r="8" spans="1:15" ht="36" customHeight="1" x14ac:dyDescent="0.3">
      <c r="A8" s="111">
        <v>2</v>
      </c>
      <c r="B8" s="111" t="s">
        <v>575</v>
      </c>
      <c r="C8" s="112" t="s">
        <v>535</v>
      </c>
      <c r="D8" s="111" t="s">
        <v>530</v>
      </c>
      <c r="E8" s="107" t="s">
        <v>558</v>
      </c>
      <c r="F8" s="107">
        <f t="shared" ref="F8:F11" si="0">IF(E8="AA",10, IF(E8="AB",9, IF(E8="BB",8, IF(E8="BC",7,IF(E8="CC",6, IF(E8="CD",5, IF(E8="DD",4,IF(E8="F",0))))))))</f>
        <v>10</v>
      </c>
      <c r="G8" s="113"/>
      <c r="H8" s="113" t="b">
        <f t="shared" ref="H8:H11" si="1">IF(G8="AA",10, IF(G8="AB",9, IF(G8="BB",8, IF(G8="BC",7,IF(G8="CC",6, IF(G8="CD",5, IF(G8="DD",4,IF(G8="F",0))))))))</f>
        <v>0</v>
      </c>
      <c r="I8" s="107" t="s">
        <v>559</v>
      </c>
      <c r="J8" s="107">
        <f>IF(I8="AA",10, IF(I8="AB",9, IF(I8="BB",8, IF(I8="BC",7,IF(I8="CC",6, IF(I8="CD",5, IF(I8="DD",4,IF(I8="F",0))))))))</f>
        <v>8</v>
      </c>
      <c r="K8" s="113"/>
      <c r="L8" s="113" t="b">
        <f t="shared" ref="L8:L11" si="2">IF(K8="AA",10, IF(K8="AB",9, IF(K8="BB",8, IF(K8="BC",7,IF(K8="CC",6, IF(K8="CD",5, IF(K8="DD",4,IF(K8="F",0))))))))</f>
        <v>0</v>
      </c>
      <c r="M8" s="107">
        <v>12</v>
      </c>
      <c r="N8" s="107">
        <f t="shared" ref="N8:N11" si="3">(F8*6+H8*6+J8*6+L8*6)</f>
        <v>108</v>
      </c>
      <c r="O8" s="114">
        <f t="shared" ref="O8:O11" si="4">N8/M8</f>
        <v>9</v>
      </c>
    </row>
    <row r="9" spans="1:15" ht="29.25" customHeight="1" x14ac:dyDescent="0.3">
      <c r="A9" s="111">
        <v>3</v>
      </c>
      <c r="B9" s="111" t="s">
        <v>575</v>
      </c>
      <c r="C9" s="111" t="s">
        <v>536</v>
      </c>
      <c r="D9" s="111" t="s">
        <v>531</v>
      </c>
      <c r="E9" s="107" t="s">
        <v>559</v>
      </c>
      <c r="F9" s="107">
        <f t="shared" si="0"/>
        <v>8</v>
      </c>
      <c r="G9" s="113"/>
      <c r="H9" s="113" t="b">
        <f t="shared" si="1"/>
        <v>0</v>
      </c>
      <c r="I9" s="107" t="s">
        <v>557</v>
      </c>
      <c r="J9" s="107">
        <f t="shared" ref="J9:J11" si="5">IF(I9="AA",10, IF(I9="AB",9, IF(I9="BB",8, IF(I9="BC",7,IF(I9="CC",6, IF(I9="CD",5, IF(I9="DD",4,IF(I9="F",0))))))))</f>
        <v>7</v>
      </c>
      <c r="K9" s="113"/>
      <c r="L9" s="113" t="b">
        <f t="shared" si="2"/>
        <v>0</v>
      </c>
      <c r="M9" s="107">
        <v>12</v>
      </c>
      <c r="N9" s="107">
        <f t="shared" si="3"/>
        <v>90</v>
      </c>
      <c r="O9" s="114">
        <f t="shared" si="4"/>
        <v>7.5</v>
      </c>
    </row>
    <row r="10" spans="1:15" ht="29.25" customHeight="1" x14ac:dyDescent="0.3">
      <c r="A10" s="111">
        <v>4</v>
      </c>
      <c r="B10" s="111" t="s">
        <v>575</v>
      </c>
      <c r="C10" s="111" t="s">
        <v>537</v>
      </c>
      <c r="D10" s="111" t="s">
        <v>532</v>
      </c>
      <c r="E10" s="107" t="s">
        <v>557</v>
      </c>
      <c r="F10" s="107">
        <f t="shared" si="0"/>
        <v>7</v>
      </c>
      <c r="G10" s="113"/>
      <c r="H10" s="113" t="b">
        <f t="shared" si="1"/>
        <v>0</v>
      </c>
      <c r="I10" s="113"/>
      <c r="J10" s="113" t="b">
        <f>IF(I10="AA",10, IF(I10="AB",9, IF(I10="BB",8, IF(I10="BC",7,IF(I10="CC",6, IF(I10="CD",5, IF(I10="DD",4,IF(I10="F",0))))))))</f>
        <v>0</v>
      </c>
      <c r="K10" s="107" t="s">
        <v>560</v>
      </c>
      <c r="L10" s="107">
        <f t="shared" si="2"/>
        <v>6</v>
      </c>
      <c r="M10" s="107">
        <v>12</v>
      </c>
      <c r="N10" s="107">
        <f t="shared" si="3"/>
        <v>78</v>
      </c>
      <c r="O10" s="114">
        <f t="shared" si="4"/>
        <v>6.5</v>
      </c>
    </row>
    <row r="11" spans="1:15" ht="29.25" customHeight="1" x14ac:dyDescent="0.3">
      <c r="A11" s="111">
        <v>5</v>
      </c>
      <c r="B11" s="111" t="s">
        <v>575</v>
      </c>
      <c r="C11" s="111" t="s">
        <v>538</v>
      </c>
      <c r="D11" s="111" t="s">
        <v>533</v>
      </c>
      <c r="E11" s="107" t="s">
        <v>557</v>
      </c>
      <c r="F11" s="107">
        <f t="shared" si="0"/>
        <v>7</v>
      </c>
      <c r="G11" s="113"/>
      <c r="H11" s="113" t="b">
        <f t="shared" si="1"/>
        <v>0</v>
      </c>
      <c r="I11" s="107" t="s">
        <v>559</v>
      </c>
      <c r="J11" s="107">
        <f t="shared" si="5"/>
        <v>8</v>
      </c>
      <c r="K11" s="113"/>
      <c r="L11" s="113" t="b">
        <f t="shared" si="2"/>
        <v>0</v>
      </c>
      <c r="M11" s="107">
        <v>12</v>
      </c>
      <c r="N11" s="107">
        <f t="shared" si="3"/>
        <v>90</v>
      </c>
      <c r="O11" s="114">
        <f t="shared" si="4"/>
        <v>7.5</v>
      </c>
    </row>
    <row r="12" spans="1:15" ht="14.25" customHeight="1" x14ac:dyDescent="0.3">
      <c r="A12" s="44"/>
      <c r="B12" s="44"/>
      <c r="C12" s="44"/>
      <c r="D12" s="44"/>
      <c r="E12" s="44"/>
      <c r="F12" s="44"/>
      <c r="G12" s="44"/>
      <c r="H12" s="45"/>
      <c r="I12" s="44"/>
      <c r="J12" s="44"/>
      <c r="K12" s="44"/>
      <c r="L12" s="44"/>
      <c r="M12" s="44"/>
      <c r="N12" s="44"/>
      <c r="O12" s="44"/>
    </row>
    <row r="13" spans="1:15" ht="27" customHeight="1" x14ac:dyDescent="0.25">
      <c r="A13" t="s">
        <v>6</v>
      </c>
      <c r="B13" s="34" t="s">
        <v>15</v>
      </c>
      <c r="C13" s="34" t="s">
        <v>16</v>
      </c>
      <c r="E13" s="34"/>
      <c r="F13" s="34" t="s">
        <v>401</v>
      </c>
      <c r="G13" s="41" t="s">
        <v>402</v>
      </c>
      <c r="H13" s="36" t="s">
        <v>400</v>
      </c>
      <c r="I13" s="34"/>
      <c r="J13" s="34"/>
      <c r="K13" s="37"/>
      <c r="L13" s="37"/>
      <c r="M13" s="34"/>
    </row>
    <row r="14" spans="1:15" ht="31.5" x14ac:dyDescent="0.25">
      <c r="A14" t="s">
        <v>526</v>
      </c>
      <c r="B14" s="37" t="s">
        <v>527</v>
      </c>
      <c r="C14" s="37" t="s">
        <v>525</v>
      </c>
      <c r="F14" s="42" t="s">
        <v>539</v>
      </c>
      <c r="G14" s="37" t="s">
        <v>540</v>
      </c>
      <c r="H14" s="47" t="s">
        <v>603</v>
      </c>
      <c r="K14" s="2"/>
    </row>
    <row r="15" spans="1:15" x14ac:dyDescent="0.25">
      <c r="B15" s="2"/>
      <c r="G15" s="2"/>
      <c r="H15" s="6"/>
      <c r="K15" s="2"/>
    </row>
    <row r="16" spans="1:15" x14ac:dyDescent="0.25">
      <c r="A16" s="2"/>
      <c r="B16" s="4"/>
      <c r="H16" s="4"/>
      <c r="K16" s="4"/>
    </row>
    <row r="17" spans="1:14" ht="35.25" customHeight="1" x14ac:dyDescent="0.25">
      <c r="A17" s="2"/>
      <c r="B17" s="4"/>
      <c r="K17" s="4"/>
    </row>
    <row r="18" spans="1:14" s="49" customFormat="1" ht="17.25" x14ac:dyDescent="0.3">
      <c r="B18" s="49" t="s">
        <v>598</v>
      </c>
      <c r="E18" s="49" t="s">
        <v>608</v>
      </c>
      <c r="F18" s="48"/>
      <c r="K18" s="49" t="s">
        <v>600</v>
      </c>
      <c r="N18" s="49" t="s">
        <v>601</v>
      </c>
    </row>
    <row r="19" spans="1:14" x14ac:dyDescent="0.25">
      <c r="C19" s="2"/>
    </row>
    <row r="20" spans="1:14" x14ac:dyDescent="0.25">
      <c r="B20" s="2"/>
      <c r="C20" s="2"/>
    </row>
  </sheetData>
  <mergeCells count="12">
    <mergeCell ref="A1:O3"/>
    <mergeCell ref="A4:A6"/>
    <mergeCell ref="B4:B6"/>
    <mergeCell ref="C4:C6"/>
    <mergeCell ref="D4:D6"/>
    <mergeCell ref="E4:F4"/>
    <mergeCell ref="G4:H4"/>
    <mergeCell ref="I4:J4"/>
    <mergeCell ref="K4:L4"/>
    <mergeCell ref="M4:M6"/>
    <mergeCell ref="N4:N6"/>
    <mergeCell ref="O4:O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"/>
  <sheetViews>
    <sheetView zoomScaleNormal="100" workbookViewId="0">
      <selection activeCell="D14" sqref="D14"/>
    </sheetView>
  </sheetViews>
  <sheetFormatPr defaultRowHeight="15" x14ac:dyDescent="0.25"/>
  <cols>
    <col min="1" max="1" width="5.28515625" customWidth="1"/>
    <col min="2" max="2" width="6.42578125" customWidth="1"/>
    <col min="3" max="3" width="22.28515625" customWidth="1"/>
    <col min="4" max="4" width="15.28515625" customWidth="1"/>
    <col min="5" max="5" width="7" customWidth="1"/>
    <col min="6" max="6" width="6.85546875" customWidth="1"/>
    <col min="7" max="7" width="7.28515625" customWidth="1"/>
    <col min="8" max="8" width="6.5703125" customWidth="1"/>
    <col min="9" max="9" width="6.42578125" customWidth="1"/>
    <col min="10" max="10" width="5.42578125" customWidth="1"/>
    <col min="13" max="13" width="8.7109375" customWidth="1"/>
    <col min="14" max="14" width="6" customWidth="1"/>
    <col min="15" max="15" width="6.85546875" customWidth="1"/>
    <col min="16" max="16" width="12" customWidth="1"/>
  </cols>
  <sheetData>
    <row r="1" spans="1:16" ht="28.5" customHeight="1" x14ac:dyDescent="0.25">
      <c r="A1" s="249" t="s">
        <v>618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pans="1:16" ht="26.25" customHeight="1" x14ac:dyDescent="0.2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6" ht="36.75" customHeight="1" x14ac:dyDescent="0.2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</row>
    <row r="4" spans="1:16" s="1" customFormat="1" ht="39.75" customHeight="1" x14ac:dyDescent="0.3">
      <c r="A4" s="199" t="s">
        <v>0</v>
      </c>
      <c r="B4" s="206" t="s">
        <v>1</v>
      </c>
      <c r="C4" s="206" t="s">
        <v>2</v>
      </c>
      <c r="D4" s="196" t="s">
        <v>3</v>
      </c>
      <c r="E4" s="209" t="s">
        <v>6</v>
      </c>
      <c r="F4" s="210"/>
      <c r="G4" s="209" t="s">
        <v>550</v>
      </c>
      <c r="H4" s="210"/>
      <c r="I4" s="209" t="s">
        <v>554</v>
      </c>
      <c r="J4" s="210"/>
      <c r="K4" s="251" t="s">
        <v>85</v>
      </c>
      <c r="L4" s="251" t="s">
        <v>86</v>
      </c>
      <c r="M4" s="251" t="s">
        <v>87</v>
      </c>
      <c r="N4" s="251" t="s">
        <v>605</v>
      </c>
      <c r="O4" s="251" t="s">
        <v>606</v>
      </c>
      <c r="P4" s="254" t="s">
        <v>607</v>
      </c>
    </row>
    <row r="5" spans="1:16" s="3" customFormat="1" ht="20.25" customHeight="1" x14ac:dyDescent="0.3">
      <c r="A5" s="204"/>
      <c r="B5" s="200"/>
      <c r="C5" s="200"/>
      <c r="D5" s="207"/>
      <c r="E5" s="108" t="s">
        <v>7</v>
      </c>
      <c r="F5" s="109">
        <v>1</v>
      </c>
      <c r="G5" s="108" t="s">
        <v>552</v>
      </c>
      <c r="H5" s="108">
        <v>700</v>
      </c>
      <c r="I5" s="108" t="s">
        <v>556</v>
      </c>
      <c r="J5" s="108">
        <v>702</v>
      </c>
      <c r="K5" s="252"/>
      <c r="L5" s="252"/>
      <c r="M5" s="252"/>
      <c r="N5" s="252"/>
      <c r="O5" s="252"/>
      <c r="P5" s="255"/>
    </row>
    <row r="6" spans="1:16" s="3" customFormat="1" ht="23.25" customHeight="1" x14ac:dyDescent="0.3">
      <c r="A6" s="205"/>
      <c r="B6" s="201"/>
      <c r="C6" s="201"/>
      <c r="D6" s="208"/>
      <c r="E6" s="110" t="s">
        <v>8</v>
      </c>
      <c r="F6" s="110">
        <v>6</v>
      </c>
      <c r="G6" s="110" t="s">
        <v>8</v>
      </c>
      <c r="H6" s="110">
        <v>6</v>
      </c>
      <c r="I6" s="110" t="s">
        <v>8</v>
      </c>
      <c r="J6" s="110">
        <v>6</v>
      </c>
      <c r="K6" s="253"/>
      <c r="L6" s="253"/>
      <c r="M6" s="253"/>
      <c r="N6" s="253"/>
      <c r="O6" s="253"/>
      <c r="P6" s="256"/>
    </row>
    <row r="7" spans="1:16" ht="27.75" customHeight="1" x14ac:dyDescent="0.3">
      <c r="A7" s="141">
        <v>1</v>
      </c>
      <c r="B7" s="141" t="s">
        <v>585</v>
      </c>
      <c r="C7" s="142" t="s">
        <v>545</v>
      </c>
      <c r="D7" s="141" t="s">
        <v>541</v>
      </c>
      <c r="E7" s="106" t="s">
        <v>559</v>
      </c>
      <c r="F7" s="106">
        <f>IF(E7="AA",10, IF(E7="AB",9, IF(E7="BB",8, IF(E7="BC",7,IF(E7="CC",6, IF(E7="CD",5, IF(E7="DD",4,IF(E7="F",0))))))))</f>
        <v>8</v>
      </c>
      <c r="G7" s="106" t="s">
        <v>561</v>
      </c>
      <c r="H7" s="106">
        <f>IF(G7="AA",10, IF(G7="AB",9, IF(G7="BB",8, IF(G7="BC",7,IF(G7="CC",6, IF(G7="CD",5, IF(G7="DD",4,IF(G7="F",0))))))))</f>
        <v>9</v>
      </c>
      <c r="I7" s="139"/>
      <c r="J7" s="139" t="b">
        <f>IF(I7="AA",10, IF(I7="AB",9, IF(I7="BB",8, IF(I7="BC",7,IF(I7="CC",6, IF(I7="CD",5, IF(I7="DD",4,IF(I7="F",0))))))))</f>
        <v>0</v>
      </c>
      <c r="K7" s="106">
        <v>12</v>
      </c>
      <c r="L7" s="106">
        <f>(F7*6+H7*6+J7*6)</f>
        <v>102</v>
      </c>
      <c r="M7" s="140">
        <f>L7/K7</f>
        <v>8.5</v>
      </c>
      <c r="N7" s="139"/>
      <c r="O7" s="139"/>
      <c r="P7" s="140">
        <f>(O7+L7)/(N7+K7)</f>
        <v>8.5</v>
      </c>
    </row>
    <row r="8" spans="1:16" ht="28.5" customHeight="1" x14ac:dyDescent="0.3">
      <c r="A8" s="141">
        <v>2</v>
      </c>
      <c r="B8" s="141" t="s">
        <v>575</v>
      </c>
      <c r="C8" s="142" t="s">
        <v>546</v>
      </c>
      <c r="D8" s="141" t="s">
        <v>542</v>
      </c>
      <c r="E8" s="106" t="s">
        <v>561</v>
      </c>
      <c r="F8" s="106">
        <f t="shared" ref="F8:F10" si="0">IF(E8="AA",10, IF(E8="AB",9, IF(E8="BB",8, IF(E8="BC",7,IF(E8="CC",6, IF(E8="CD",5, IF(E8="DD",4,IF(E8="F",0))))))))</f>
        <v>9</v>
      </c>
      <c r="G8" s="106" t="s">
        <v>559</v>
      </c>
      <c r="H8" s="106">
        <f t="shared" ref="H8:H10" si="1">IF(G8="AA",10, IF(G8="AB",9, IF(G8="BB",8, IF(G8="BC",7,IF(G8="CC",6, IF(G8="CD",5, IF(G8="DD",4,IF(G8="F",0))))))))</f>
        <v>8</v>
      </c>
      <c r="I8" s="139"/>
      <c r="J8" s="139" t="b">
        <f>IF(I8="AA",10, IF(I8="AB",9, IF(I8="BB",8, IF(I8="BC",7,IF(I8="CC",6, IF(I8="CD",5, IF(I8="DD",4,IF(I8="F",0))))))))</f>
        <v>0</v>
      </c>
      <c r="K8" s="106">
        <v>12</v>
      </c>
      <c r="L8" s="106">
        <f t="shared" ref="L8:L10" si="2">(F8*6+H8*6+J8*6)</f>
        <v>102</v>
      </c>
      <c r="M8" s="140">
        <f t="shared" ref="M8:M10" si="3">L8/K8</f>
        <v>8.5</v>
      </c>
      <c r="N8" s="139"/>
      <c r="O8" s="139"/>
      <c r="P8" s="139">
        <v>0</v>
      </c>
    </row>
    <row r="9" spans="1:16" ht="29.25" customHeight="1" x14ac:dyDescent="0.3">
      <c r="A9" s="141">
        <v>3</v>
      </c>
      <c r="B9" s="141" t="s">
        <v>575</v>
      </c>
      <c r="C9" s="143" t="s">
        <v>547</v>
      </c>
      <c r="D9" s="141" t="s">
        <v>543</v>
      </c>
      <c r="E9" s="106" t="s">
        <v>558</v>
      </c>
      <c r="F9" s="106">
        <f t="shared" si="0"/>
        <v>10</v>
      </c>
      <c r="G9" s="106" t="s">
        <v>558</v>
      </c>
      <c r="H9" s="106">
        <f t="shared" si="1"/>
        <v>10</v>
      </c>
      <c r="I9" s="106" t="s">
        <v>558</v>
      </c>
      <c r="J9" s="106">
        <f t="shared" ref="J9" si="4">IF(I9="AA",10, IF(I9="AB",9, IF(I9="BB",8, IF(I9="BC",7,IF(I9="CC",6, IF(I9="CD",5, IF(I9="DD",4,IF(I9="F",0))))))))</f>
        <v>10</v>
      </c>
      <c r="K9" s="106">
        <v>18</v>
      </c>
      <c r="L9" s="106">
        <f t="shared" si="2"/>
        <v>180</v>
      </c>
      <c r="M9" s="140">
        <f t="shared" si="3"/>
        <v>10</v>
      </c>
      <c r="N9" s="139"/>
      <c r="O9" s="139"/>
      <c r="P9" s="139">
        <v>0</v>
      </c>
    </row>
    <row r="10" spans="1:16" ht="29.25" customHeight="1" x14ac:dyDescent="0.3">
      <c r="A10" s="141">
        <v>4</v>
      </c>
      <c r="B10" s="141" t="s">
        <v>575</v>
      </c>
      <c r="C10" s="143" t="s">
        <v>548</v>
      </c>
      <c r="D10" s="141" t="s">
        <v>544</v>
      </c>
      <c r="E10" s="106" t="s">
        <v>558</v>
      </c>
      <c r="F10" s="106">
        <f t="shared" si="0"/>
        <v>10</v>
      </c>
      <c r="G10" s="106" t="s">
        <v>558</v>
      </c>
      <c r="H10" s="106">
        <f t="shared" si="1"/>
        <v>10</v>
      </c>
      <c r="I10" s="106" t="s">
        <v>558</v>
      </c>
      <c r="J10" s="106">
        <f>IF(I10="AA",10, IF(I10="AB",9, IF(I10="BB",8, IF(I10="BC",7,IF(I10="CC",6, IF(I10="CD",5, IF(I10="DD",4,IF(I10="F",0))))))))</f>
        <v>10</v>
      </c>
      <c r="K10" s="106">
        <v>18</v>
      </c>
      <c r="L10" s="106">
        <f t="shared" si="2"/>
        <v>180</v>
      </c>
      <c r="M10" s="140">
        <f t="shared" si="3"/>
        <v>10</v>
      </c>
      <c r="N10" s="139"/>
      <c r="O10" s="139"/>
      <c r="P10" s="139">
        <v>0</v>
      </c>
    </row>
    <row r="11" spans="1:16" ht="14.25" customHeight="1" x14ac:dyDescent="0.25">
      <c r="H11" s="2"/>
    </row>
    <row r="12" spans="1:16" ht="55.5" customHeight="1" x14ac:dyDescent="0.3">
      <c r="A12" s="44" t="s">
        <v>6</v>
      </c>
      <c r="B12" s="45" t="s">
        <v>15</v>
      </c>
      <c r="C12" s="44" t="s">
        <v>16</v>
      </c>
      <c r="D12" s="44"/>
      <c r="E12" s="44"/>
      <c r="F12" s="44"/>
      <c r="G12" s="46" t="s">
        <v>550</v>
      </c>
      <c r="H12" s="45" t="s">
        <v>551</v>
      </c>
      <c r="I12" s="44" t="s">
        <v>549</v>
      </c>
      <c r="J12" s="44"/>
      <c r="K12" s="44"/>
      <c r="L12" s="50"/>
      <c r="M12" s="51" t="s">
        <v>554</v>
      </c>
      <c r="N12" s="45" t="s">
        <v>555</v>
      </c>
      <c r="O12" s="248" t="s">
        <v>553</v>
      </c>
      <c r="P12" s="248"/>
    </row>
    <row r="13" spans="1:16" ht="17.25" x14ac:dyDescent="0.3">
      <c r="A13" s="44"/>
      <c r="B13" s="45"/>
      <c r="C13" s="45"/>
      <c r="D13" s="44"/>
      <c r="E13" s="44"/>
      <c r="F13" s="44"/>
      <c r="G13" s="45"/>
      <c r="H13" s="52"/>
      <c r="I13" s="44"/>
      <c r="J13" s="44"/>
      <c r="K13" s="44"/>
      <c r="L13" s="44"/>
      <c r="M13" s="44"/>
      <c r="N13" s="44"/>
      <c r="O13" s="44"/>
      <c r="P13" s="44"/>
    </row>
    <row r="14" spans="1:16" x14ac:dyDescent="0.25">
      <c r="B14" s="2"/>
      <c r="G14" s="2"/>
      <c r="H14" s="6"/>
    </row>
    <row r="15" spans="1:16" x14ac:dyDescent="0.25">
      <c r="A15" s="2"/>
      <c r="B15" s="4"/>
      <c r="H15" s="4"/>
    </row>
    <row r="16" spans="1:16" x14ac:dyDescent="0.25">
      <c r="A16" s="2"/>
      <c r="B16" s="4"/>
      <c r="H16" s="4"/>
    </row>
    <row r="17" spans="2:15" x14ac:dyDescent="0.25">
      <c r="C17" s="2"/>
    </row>
    <row r="18" spans="2:15" s="44" customFormat="1" ht="14.25" customHeight="1" x14ac:dyDescent="0.3">
      <c r="C18" s="52" t="s">
        <v>598</v>
      </c>
      <c r="F18" s="44" t="s">
        <v>602</v>
      </c>
      <c r="L18" s="44" t="s">
        <v>600</v>
      </c>
      <c r="O18" s="44" t="s">
        <v>601</v>
      </c>
    </row>
    <row r="19" spans="2:15" x14ac:dyDescent="0.25">
      <c r="B19" s="2"/>
      <c r="C19" s="2"/>
    </row>
  </sheetData>
  <mergeCells count="15">
    <mergeCell ref="O12:P12"/>
    <mergeCell ref="A1:P3"/>
    <mergeCell ref="A4:A6"/>
    <mergeCell ref="B4:B6"/>
    <mergeCell ref="C4:C6"/>
    <mergeCell ref="D4:D6"/>
    <mergeCell ref="E4:F4"/>
    <mergeCell ref="G4:H4"/>
    <mergeCell ref="I4:J4"/>
    <mergeCell ref="K4:K6"/>
    <mergeCell ref="P4:P6"/>
    <mergeCell ref="L4:L6"/>
    <mergeCell ref="M4:M6"/>
    <mergeCell ref="N4:N6"/>
    <mergeCell ref="O4:O6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05"/>
  <sheetViews>
    <sheetView topLeftCell="C7" zoomScale="89" zoomScaleNormal="89" workbookViewId="0">
      <selection activeCell="AN7" sqref="AN7"/>
    </sheetView>
  </sheetViews>
  <sheetFormatPr defaultRowHeight="15" x14ac:dyDescent="0.25"/>
  <cols>
    <col min="1" max="1" width="6.42578125" customWidth="1"/>
    <col min="2" max="2" width="7.85546875" customWidth="1"/>
    <col min="3" max="3" width="25" customWidth="1"/>
    <col min="4" max="4" width="18.42578125" customWidth="1"/>
    <col min="5" max="5" width="6.5703125" customWidth="1"/>
    <col min="6" max="6" width="7.85546875" customWidth="1"/>
    <col min="7" max="7" width="6.5703125" customWidth="1"/>
    <col min="8" max="8" width="7" customWidth="1"/>
    <col min="9" max="9" width="6.42578125" style="9" customWidth="1"/>
    <col min="10" max="10" width="8.5703125" customWidth="1"/>
    <col min="11" max="11" width="6.28515625" customWidth="1"/>
    <col min="12" max="12" width="7.28515625" customWidth="1"/>
    <col min="13" max="13" width="6.140625" customWidth="1"/>
    <col min="14" max="14" width="8" customWidth="1"/>
    <col min="15" max="15" width="5.85546875" customWidth="1"/>
    <col min="16" max="16" width="7.28515625" customWidth="1"/>
    <col min="17" max="17" width="6.140625" customWidth="1"/>
    <col min="18" max="18" width="7" customWidth="1"/>
    <col min="19" max="19" width="5.28515625" customWidth="1"/>
    <col min="20" max="20" width="6.5703125" customWidth="1"/>
    <col min="21" max="21" width="6" customWidth="1"/>
    <col min="22" max="22" width="6.85546875" customWidth="1"/>
    <col min="23" max="23" width="5.5703125" customWidth="1"/>
    <col min="24" max="24" width="7.140625" customWidth="1"/>
    <col min="25" max="25" width="5.28515625" customWidth="1"/>
    <col min="26" max="26" width="7.85546875" customWidth="1"/>
    <col min="27" max="27" width="5.5703125" customWidth="1"/>
    <col min="28" max="28" width="7" customWidth="1"/>
    <col min="29" max="29" width="5.42578125" customWidth="1"/>
    <col min="30" max="30" width="7.7109375" customWidth="1"/>
    <col min="31" max="31" width="6" style="8" customWidth="1"/>
    <col min="32" max="32" width="8.7109375" customWidth="1"/>
    <col min="33" max="33" width="6.85546875" customWidth="1"/>
    <col min="34" max="34" width="7.42578125" customWidth="1"/>
    <col min="35" max="35" width="7" style="8" customWidth="1"/>
    <col min="36" max="36" width="8.140625" customWidth="1"/>
    <col min="37" max="37" width="6.7109375" customWidth="1"/>
    <col min="38" max="38" width="7.7109375" customWidth="1"/>
    <col min="41" max="41" width="7.28515625" customWidth="1"/>
    <col min="46" max="46" width="10.28515625" customWidth="1"/>
  </cols>
  <sheetData>
    <row r="1" spans="1:48" ht="28.5" customHeight="1" x14ac:dyDescent="0.25">
      <c r="A1" s="165" t="s">
        <v>590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</row>
    <row r="2" spans="1:48" ht="26.2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</row>
    <row r="3" spans="1:48" ht="49.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</row>
    <row r="4" spans="1:48" s="1" customFormat="1" ht="43.5" customHeight="1" x14ac:dyDescent="0.3">
      <c r="A4" s="167" t="s">
        <v>0</v>
      </c>
      <c r="B4" s="170" t="s">
        <v>1</v>
      </c>
      <c r="C4" s="170" t="s">
        <v>2</v>
      </c>
      <c r="D4" s="173" t="s">
        <v>3</v>
      </c>
      <c r="E4" s="176" t="s">
        <v>6</v>
      </c>
      <c r="F4" s="177"/>
      <c r="G4" s="176" t="s">
        <v>171</v>
      </c>
      <c r="H4" s="177"/>
      <c r="I4" s="176" t="s">
        <v>175</v>
      </c>
      <c r="J4" s="177"/>
      <c r="K4" s="176" t="s">
        <v>178</v>
      </c>
      <c r="L4" s="177"/>
      <c r="M4" s="176" t="s">
        <v>181</v>
      </c>
      <c r="N4" s="177"/>
      <c r="O4" s="176" t="s">
        <v>184</v>
      </c>
      <c r="P4" s="177"/>
      <c r="Q4" s="176" t="s">
        <v>187</v>
      </c>
      <c r="R4" s="177"/>
      <c r="S4" s="176" t="s">
        <v>190</v>
      </c>
      <c r="T4" s="177"/>
      <c r="U4" s="176" t="s">
        <v>191</v>
      </c>
      <c r="V4" s="177"/>
      <c r="W4" s="176" t="s">
        <v>195</v>
      </c>
      <c r="X4" s="177"/>
      <c r="Y4" s="176" t="s">
        <v>196</v>
      </c>
      <c r="Z4" s="177"/>
      <c r="AA4" s="176" t="s">
        <v>199</v>
      </c>
      <c r="AB4" s="177"/>
      <c r="AC4" s="176" t="s">
        <v>203</v>
      </c>
      <c r="AD4" s="177"/>
      <c r="AE4" s="178" t="s">
        <v>206</v>
      </c>
      <c r="AF4" s="179"/>
      <c r="AG4" s="183" t="s">
        <v>573</v>
      </c>
      <c r="AH4" s="184"/>
      <c r="AI4" s="178" t="s">
        <v>210</v>
      </c>
      <c r="AJ4" s="179"/>
      <c r="AK4" s="176" t="s">
        <v>213</v>
      </c>
      <c r="AL4" s="177"/>
      <c r="AM4" s="167" t="s">
        <v>85</v>
      </c>
      <c r="AN4" s="167" t="s">
        <v>86</v>
      </c>
      <c r="AO4" s="167" t="s">
        <v>87</v>
      </c>
      <c r="AP4" s="180" t="s">
        <v>609</v>
      </c>
      <c r="AQ4" s="180" t="s">
        <v>611</v>
      </c>
      <c r="AR4" s="167" t="s">
        <v>88</v>
      </c>
      <c r="AS4" s="167" t="s">
        <v>89</v>
      </c>
      <c r="AT4" s="180" t="s">
        <v>90</v>
      </c>
      <c r="AU4" s="32"/>
      <c r="AV4" s="32"/>
    </row>
    <row r="5" spans="1:48" s="3" customFormat="1" ht="35.25" customHeight="1" x14ac:dyDescent="0.3">
      <c r="A5" s="168"/>
      <c r="B5" s="171"/>
      <c r="C5" s="171"/>
      <c r="D5" s="174"/>
      <c r="E5" s="60" t="s">
        <v>7</v>
      </c>
      <c r="F5" s="61">
        <v>1</v>
      </c>
      <c r="G5" s="60" t="s">
        <v>172</v>
      </c>
      <c r="H5" s="60">
        <v>502</v>
      </c>
      <c r="I5" s="62" t="s">
        <v>172</v>
      </c>
      <c r="J5" s="60">
        <v>501</v>
      </c>
      <c r="K5" s="60" t="s">
        <v>172</v>
      </c>
      <c r="L5" s="60">
        <v>503</v>
      </c>
      <c r="M5" s="60" t="s">
        <v>172</v>
      </c>
      <c r="N5" s="60">
        <v>504</v>
      </c>
      <c r="O5" s="60" t="s">
        <v>172</v>
      </c>
      <c r="P5" s="60">
        <v>548</v>
      </c>
      <c r="Q5" s="60" t="s">
        <v>172</v>
      </c>
      <c r="R5" s="60">
        <v>528</v>
      </c>
      <c r="S5" s="60" t="s">
        <v>172</v>
      </c>
      <c r="T5" s="60">
        <v>582</v>
      </c>
      <c r="U5" s="60" t="s">
        <v>172</v>
      </c>
      <c r="V5" s="60">
        <v>527</v>
      </c>
      <c r="W5" s="60" t="s">
        <v>172</v>
      </c>
      <c r="X5" s="60">
        <v>592</v>
      </c>
      <c r="Y5" s="60" t="s">
        <v>172</v>
      </c>
      <c r="Z5" s="60">
        <v>511</v>
      </c>
      <c r="AA5" s="60" t="s">
        <v>172</v>
      </c>
      <c r="AB5" s="60">
        <v>530</v>
      </c>
      <c r="AC5" s="60" t="s">
        <v>202</v>
      </c>
      <c r="AD5" s="60">
        <v>507</v>
      </c>
      <c r="AE5" s="62" t="s">
        <v>172</v>
      </c>
      <c r="AF5" s="62">
        <v>509</v>
      </c>
      <c r="AG5" s="75" t="s">
        <v>202</v>
      </c>
      <c r="AH5" s="75">
        <v>526</v>
      </c>
      <c r="AI5" s="62" t="s">
        <v>172</v>
      </c>
      <c r="AJ5" s="62">
        <v>561</v>
      </c>
      <c r="AK5" s="60" t="s">
        <v>172</v>
      </c>
      <c r="AL5" s="60">
        <v>581</v>
      </c>
      <c r="AM5" s="171"/>
      <c r="AN5" s="171"/>
      <c r="AO5" s="171"/>
      <c r="AP5" s="181"/>
      <c r="AQ5" s="181"/>
      <c r="AR5" s="171"/>
      <c r="AS5" s="171"/>
      <c r="AT5" s="181"/>
      <c r="AU5" s="50"/>
      <c r="AV5" s="50"/>
    </row>
    <row r="6" spans="1:48" s="3" customFormat="1" ht="27" customHeight="1" x14ac:dyDescent="0.3">
      <c r="A6" s="169"/>
      <c r="B6" s="172"/>
      <c r="C6" s="172"/>
      <c r="D6" s="175"/>
      <c r="E6" s="63" t="s">
        <v>8</v>
      </c>
      <c r="F6" s="63">
        <v>6</v>
      </c>
      <c r="G6" s="63" t="s">
        <v>8</v>
      </c>
      <c r="H6" s="63">
        <v>6</v>
      </c>
      <c r="I6" s="64" t="s">
        <v>8</v>
      </c>
      <c r="J6" s="63">
        <v>6</v>
      </c>
      <c r="K6" s="63" t="s">
        <v>8</v>
      </c>
      <c r="L6" s="63">
        <v>6</v>
      </c>
      <c r="M6" s="63" t="s">
        <v>8</v>
      </c>
      <c r="N6" s="63">
        <v>6</v>
      </c>
      <c r="O6" s="63" t="s">
        <v>8</v>
      </c>
      <c r="P6" s="63">
        <v>6</v>
      </c>
      <c r="Q6" s="63" t="s">
        <v>8</v>
      </c>
      <c r="R6" s="63">
        <v>6</v>
      </c>
      <c r="S6" s="63" t="s">
        <v>8</v>
      </c>
      <c r="T6" s="63">
        <v>6</v>
      </c>
      <c r="U6" s="63" t="s">
        <v>8</v>
      </c>
      <c r="V6" s="63">
        <v>6</v>
      </c>
      <c r="W6" s="63" t="s">
        <v>8</v>
      </c>
      <c r="X6" s="63">
        <v>6</v>
      </c>
      <c r="Y6" s="63" t="s">
        <v>8</v>
      </c>
      <c r="Z6" s="63">
        <v>6</v>
      </c>
      <c r="AA6" s="63" t="s">
        <v>8</v>
      </c>
      <c r="AB6" s="63">
        <v>6</v>
      </c>
      <c r="AC6" s="63" t="s">
        <v>8</v>
      </c>
      <c r="AD6" s="63">
        <v>6</v>
      </c>
      <c r="AE6" s="64" t="s">
        <v>8</v>
      </c>
      <c r="AF6" s="64">
        <v>6</v>
      </c>
      <c r="AG6" s="64" t="s">
        <v>8</v>
      </c>
      <c r="AH6" s="64">
        <v>6</v>
      </c>
      <c r="AI6" s="64" t="s">
        <v>8</v>
      </c>
      <c r="AJ6" s="64">
        <v>6</v>
      </c>
      <c r="AK6" s="63" t="s">
        <v>8</v>
      </c>
      <c r="AL6" s="63">
        <v>6</v>
      </c>
      <c r="AM6" s="172"/>
      <c r="AN6" s="172"/>
      <c r="AO6" s="172"/>
      <c r="AP6" s="182"/>
      <c r="AQ6" s="182"/>
      <c r="AR6" s="172"/>
      <c r="AS6" s="172"/>
      <c r="AT6" s="182"/>
      <c r="AU6" s="50"/>
      <c r="AV6" s="50"/>
    </row>
    <row r="7" spans="1:48" ht="27.75" customHeight="1" x14ac:dyDescent="0.3">
      <c r="A7" s="65">
        <v>1</v>
      </c>
      <c r="B7" s="65" t="s">
        <v>584</v>
      </c>
      <c r="C7" s="65" t="s">
        <v>92</v>
      </c>
      <c r="D7" s="79" t="s">
        <v>91</v>
      </c>
      <c r="E7" s="80" t="s">
        <v>561</v>
      </c>
      <c r="F7" s="80">
        <f>IF(E7="AA",10, IF(E7="AB",9, IF(E7="BB",8, IF(E7="BC",7,IF(E7="CC",6, IF(E7="CD",5, IF(E7="DD",4,IF(E7="F",0))))))))</f>
        <v>9</v>
      </c>
      <c r="G7" s="81"/>
      <c r="H7" s="81" t="b">
        <f>IF(G7="AA",10, IF(G7="AB",9, IF(G7="BB",8, IF(G7="BC",7,IF(G7="CC",6, IF(G7="CD",5, IF(G7="DD",4,IF(G7="F",0))))))))</f>
        <v>0</v>
      </c>
      <c r="I7" s="81"/>
      <c r="J7" s="81" t="b">
        <f>IF(I7="AA",10, IF(I7="AB",9, IF(I7="BB",8, IF(I7="BC",7,IF(I7="CC",6, IF(I7="CD",5, IF(I7="DD",4,IF(I7="F",0))))))))</f>
        <v>0</v>
      </c>
      <c r="K7" s="81"/>
      <c r="L7" s="81" t="b">
        <f>IF(K7="AA",10, IF(K7="AB",9, IF(K7="BB",8, IF(K7="BC",7,IF(K7="CC",6, IF(K7="CD",5, IF(K7="DD",4,IF(K7="F",0))))))))</f>
        <v>0</v>
      </c>
      <c r="M7" s="81"/>
      <c r="N7" s="81" t="b">
        <f>IF(M7="AA",10, IF(M7="AB",9, IF(M7="BB",8, IF(M7="BC",7,IF(M7="CC",6, IF(M7="CD",5, IF(M7="DD",4,IF(M7="F",0))))))))</f>
        <v>0</v>
      </c>
      <c r="O7" s="81"/>
      <c r="P7" s="81" t="b">
        <f>IF(O7="AA",10, IF(O7="AB",9, IF(O7="BB",8, IF(O7="BC",7,IF(O7="CC",6, IF(O7="CD",5, IF(O7="DD",4,IF(O7="F",0))))))))</f>
        <v>0</v>
      </c>
      <c r="Q7" s="81"/>
      <c r="R7" s="81" t="b">
        <f>IF(Q7="AA",10, IF(Q7="AB",9, IF(Q7="BB",8, IF(Q7="BC",7,IF(Q7="CC",6, IF(Q7="CD",5, IF(Q7="DD",4,IF(Q7="F",0))))))))</f>
        <v>0</v>
      </c>
      <c r="S7" s="81"/>
      <c r="T7" s="81" t="b">
        <f>IF(S7="AA",10, IF(S7="AB",9, IF(S7="BB",8, IF(S7="BC",7,IF(S7="CC",6, IF(S7="CD",5, IF(S7="DD",4,IF(S7="F",0))))))))</f>
        <v>0</v>
      </c>
      <c r="U7" s="81"/>
      <c r="V7" s="81" t="b">
        <f>IF(U7="AA",10, IF(U7="AB",9, IF(U7="BB",8, IF(U7="BC",7,IF(U7="CC",6, IF(U7="CD",5, IF(U7="DD",4,IF(U7="F",0))))))))</f>
        <v>0</v>
      </c>
      <c r="W7" s="81"/>
      <c r="X7" s="81" t="b">
        <f>IF(W7="AA",10, IF(W7="AB",9, IF(W7="BB",8, IF(W7="BC",7,IF(W7="CC",6, IF(W7="CD",5, IF(W7="DD",4,IF(W7="F",0))))))))</f>
        <v>0</v>
      </c>
      <c r="Y7" s="81"/>
      <c r="Z7" s="81" t="b">
        <f>IF(Y7="AA",10, IF(Y7="AB",9, IF(Y7="BB",8, IF(Y7="BC",7,IF(Y7="CC",6, IF(Y7="CD",5, IF(Y7="DD",4,IF(Y7="F",0))))))))</f>
        <v>0</v>
      </c>
      <c r="AA7" s="81"/>
      <c r="AB7" s="81" t="b">
        <f>IF(AA7="AA",10, IF(AA7="AB",9, IF(AA7="BB",8, IF(AA7="BC",7,IF(AA7="CC",6, IF(AA7="CD",5, IF(AA7="DD",4,IF(AA7="F",0))))))))</f>
        <v>0</v>
      </c>
      <c r="AC7" s="81"/>
      <c r="AD7" s="81" t="b">
        <f>IF(AC7="AA",10, IF(AC7="AB",9, IF(AC7="BB",8, IF(AC7="BC",7,IF(AC7="CC",6, IF(AC7="CD",5, IF(AC7="DD",4,IF(AC7="F",0))))))))</f>
        <v>0</v>
      </c>
      <c r="AE7" s="81"/>
      <c r="AF7" s="81" t="b">
        <f>IF(AE7="AA",10, IF(AE7="AB",9, IF(AE7="BB",8, IF(AE7="BC",7,IF(AE7="CC",6, IF(AE7="CD",5, IF(AE7="DD",4,IF(AE7="F",0))))))))</f>
        <v>0</v>
      </c>
      <c r="AG7" s="81"/>
      <c r="AH7" s="81" t="b">
        <f>IF(AG7="AA",10, IF(AG7="AB",9, IF(AG7="BB",8, IF(AG7="BC",7,IF(AG7="CC",6, IF(AG7="CD",5, IF(AG7="DD",4,IF(AG7="F",0))))))))</f>
        <v>0</v>
      </c>
      <c r="AI7" s="81"/>
      <c r="AJ7" s="81" t="b">
        <f>IF(AI7="AA",10, IF(AI7="AB",9, IF(AI7="BB",8, IF(AI7="BC",7,IF(AI7="CC",6, IF(AI7="CD",5, IF(AI7="DD",4,IF(AI7="F",0))))))))</f>
        <v>0</v>
      </c>
      <c r="AK7" s="81"/>
      <c r="AL7" s="81" t="b">
        <f>IF(AK7="AA",10, IF(AK7="AB",9, IF(AK7="BB",8, IF(AK7="BC",7,IF(AK7="CC",6, IF(AK7="CD",5, IF(AK7="DD",4,IF(AK7="F",0))))))))</f>
        <v>0</v>
      </c>
      <c r="AM7" s="80">
        <v>6</v>
      </c>
      <c r="AN7" s="80">
        <f>(F7*6+H7*6+J7*6+L7*6+N7*6+P7*6+R7*6+T7*6+V7*6+X7*6+Z7*6+AB7*6+AD7*6+AF7*6+AH7*6+AJ7*6+AL7*6)</f>
        <v>54</v>
      </c>
      <c r="AO7" s="82">
        <f>AN7/AM7</f>
        <v>9</v>
      </c>
      <c r="AP7" s="80">
        <v>12</v>
      </c>
      <c r="AQ7" s="80">
        <v>112</v>
      </c>
      <c r="AR7" s="80">
        <v>12</v>
      </c>
      <c r="AS7" s="80">
        <v>112</v>
      </c>
      <c r="AT7" s="82">
        <f>(AS7+AN7)/(AR7+AM7)</f>
        <v>9.2222222222222214</v>
      </c>
      <c r="AU7" s="44"/>
      <c r="AV7" s="44"/>
    </row>
    <row r="8" spans="1:48" ht="28.5" customHeight="1" x14ac:dyDescent="0.3">
      <c r="A8" s="65">
        <v>2</v>
      </c>
      <c r="B8" s="65" t="s">
        <v>584</v>
      </c>
      <c r="C8" s="66" t="s">
        <v>94</v>
      </c>
      <c r="D8" s="79" t="s">
        <v>93</v>
      </c>
      <c r="E8" s="80" t="s">
        <v>557</v>
      </c>
      <c r="F8" s="80">
        <f t="shared" ref="F8:F46" si="0">IF(E8="AA",10, IF(E8="AB",9, IF(E8="BB",8, IF(E8="BC",7,IF(E8="CC",6, IF(E8="CD",5, IF(E8="DD",4,IF(E8="F",0))))))))</f>
        <v>7</v>
      </c>
      <c r="G8" s="81"/>
      <c r="H8" s="81" t="b">
        <f t="shared" ref="H8:H46" si="1">IF(G8="AA",10, IF(G8="AB",9, IF(G8="BB",8, IF(G8="BC",7,IF(G8="CC",6, IF(G8="CD",5, IF(G8="DD",4,IF(G8="F",0))))))))</f>
        <v>0</v>
      </c>
      <c r="I8" s="81"/>
      <c r="J8" s="81" t="b">
        <f>IF(I8="AA",10, IF(I8="AB",9, IF(I8="BB",8, IF(I8="BC",7,IF(I8="CC",6, IF(I8="CD",5, IF(I8="DD",4,IF(I8="F",0))))))))</f>
        <v>0</v>
      </c>
      <c r="K8" s="81"/>
      <c r="L8" s="81" t="b">
        <f t="shared" ref="L8:L46" si="2">IF(K8="AA",10, IF(K8="AB",9, IF(K8="BB",8, IF(K8="BC",7,IF(K8="CC",6, IF(K8="CD",5, IF(K8="DD",4,IF(K8="F",0))))))))</f>
        <v>0</v>
      </c>
      <c r="M8" s="81"/>
      <c r="N8" s="81" t="b">
        <f t="shared" ref="N8:N46" si="3">IF(M8="AA",10, IF(M8="AB",9, IF(M8="BB",8, IF(M8="BC",7,IF(M8="CC",6, IF(M8="CD",5, IF(M8="DD",4,IF(M8="F",0))))))))</f>
        <v>0</v>
      </c>
      <c r="O8" s="81"/>
      <c r="P8" s="81" t="b">
        <f t="shared" ref="P8:P46" si="4">IF(O8="AA",10, IF(O8="AB",9, IF(O8="BB",8, IF(O8="BC",7,IF(O8="CC",6, IF(O8="CD",5, IF(O8="DD",4,IF(O8="F",0))))))))</f>
        <v>0</v>
      </c>
      <c r="Q8" s="81"/>
      <c r="R8" s="81" t="b">
        <f t="shared" ref="R8:R46" si="5">IF(Q8="AA",10, IF(Q8="AB",9, IF(Q8="BB",8, IF(Q8="BC",7,IF(Q8="CC",6, IF(Q8="CD",5, IF(Q8="DD",4,IF(Q8="F",0))))))))</f>
        <v>0</v>
      </c>
      <c r="S8" s="81"/>
      <c r="T8" s="81" t="b">
        <f t="shared" ref="T8:T46" si="6">IF(S8="AA",10, IF(S8="AB",9, IF(S8="BB",8, IF(S8="BC",7,IF(S8="CC",6, IF(S8="CD",5, IF(S8="DD",4,IF(S8="F",0))))))))</f>
        <v>0</v>
      </c>
      <c r="U8" s="81"/>
      <c r="V8" s="81" t="b">
        <f t="shared" ref="V8:V46" si="7">IF(U8="AA",10, IF(U8="AB",9, IF(U8="BB",8, IF(U8="BC",7,IF(U8="CC",6, IF(U8="CD",5, IF(U8="DD",4,IF(U8="F",0))))))))</f>
        <v>0</v>
      </c>
      <c r="W8" s="81"/>
      <c r="X8" s="81" t="b">
        <f t="shared" ref="X8:X46" si="8">IF(W8="AA",10, IF(W8="AB",9, IF(W8="BB",8, IF(W8="BC",7,IF(W8="CC",6, IF(W8="CD",5, IF(W8="DD",4,IF(W8="F",0))))))))</f>
        <v>0</v>
      </c>
      <c r="Y8" s="81"/>
      <c r="Z8" s="81" t="b">
        <f t="shared" ref="Z8:Z46" si="9">IF(Y8="AA",10, IF(Y8="AB",9, IF(Y8="BB",8, IF(Y8="BC",7,IF(Y8="CC",6, IF(Y8="CD",5, IF(Y8="DD",4,IF(Y8="F",0))))))))</f>
        <v>0</v>
      </c>
      <c r="AA8" s="81"/>
      <c r="AB8" s="81" t="b">
        <f t="shared" ref="AB8:AB46" si="10">IF(AA8="AA",10, IF(AA8="AB",9, IF(AA8="BB",8, IF(AA8="BC",7,IF(AA8="CC",6, IF(AA8="CD",5, IF(AA8="DD",4,IF(AA8="F",0))))))))</f>
        <v>0</v>
      </c>
      <c r="AC8" s="81"/>
      <c r="AD8" s="81" t="b">
        <f t="shared" ref="AD8:AD46" si="11">IF(AC8="AA",10, IF(AC8="AB",9, IF(AC8="BB",8, IF(AC8="BC",7,IF(AC8="CC",6, IF(AC8="CD",5, IF(AC8="DD",4,IF(AC8="F",0))))))))</f>
        <v>0</v>
      </c>
      <c r="AE8" s="81"/>
      <c r="AF8" s="81" t="b">
        <f t="shared" ref="AF8:AF46" si="12">IF(AE8="AA",10, IF(AE8="AB",9, IF(AE8="BB",8, IF(AE8="BC",7,IF(AE8="CC",6, IF(AE8="CD",5, IF(AE8="DD",4,IF(AE8="F",0))))))))</f>
        <v>0</v>
      </c>
      <c r="AG8" s="81"/>
      <c r="AH8" s="81" t="b">
        <f t="shared" ref="AH8:AH46" si="13">IF(AG8="AA",10, IF(AG8="AB",9, IF(AG8="BB",8, IF(AG8="BC",7,IF(AG8="CC",6, IF(AG8="CD",5, IF(AG8="DD",4,IF(AG8="F",0))))))))</f>
        <v>0</v>
      </c>
      <c r="AI8" s="81"/>
      <c r="AJ8" s="81" t="b">
        <f t="shared" ref="AJ8:AJ46" si="14">IF(AI8="AA",10, IF(AI8="AB",9, IF(AI8="BB",8, IF(AI8="BC",7,IF(AI8="CC",6, IF(AI8="CD",5, IF(AI8="DD",4,IF(AI8="F",0))))))))</f>
        <v>0</v>
      </c>
      <c r="AK8" s="81"/>
      <c r="AL8" s="81" t="b">
        <f t="shared" ref="AL8:AL46" si="15">IF(AK8="AA",10, IF(AK8="AB",9, IF(AK8="BB",8, IF(AK8="BC",7,IF(AK8="CC",6, IF(AK8="CD",5, IF(AK8="DD",4,IF(AK8="F",0))))))))</f>
        <v>0</v>
      </c>
      <c r="AM8" s="80">
        <v>6</v>
      </c>
      <c r="AN8" s="80">
        <f t="shared" ref="AN8:AN46" si="16">(F8*6+H8*6+J8*6+L8*6+N8*6+P8*6+R8*6+T8*6+V8*6+X8*6+Z8*6+AB8*6+AD8*6+AF8*6+AH8*6+AJ8*6+AL8*6)</f>
        <v>42</v>
      </c>
      <c r="AO8" s="82">
        <f t="shared" ref="AO8:AO46" si="17">AN8/AM8</f>
        <v>7</v>
      </c>
      <c r="AP8" s="80">
        <v>12</v>
      </c>
      <c r="AQ8" s="80">
        <v>108</v>
      </c>
      <c r="AR8" s="80">
        <v>12</v>
      </c>
      <c r="AS8" s="80">
        <v>108</v>
      </c>
      <c r="AT8" s="82">
        <f t="shared" ref="AT8:AT19" si="18">(AS8+AN8)/(AR8+AM8)</f>
        <v>8.3333333333333339</v>
      </c>
      <c r="AU8" s="44"/>
      <c r="AV8" s="44"/>
    </row>
    <row r="9" spans="1:48" ht="29.25" customHeight="1" x14ac:dyDescent="0.3">
      <c r="A9" s="65">
        <v>3</v>
      </c>
      <c r="B9" s="65" t="s">
        <v>584</v>
      </c>
      <c r="C9" s="65" t="s">
        <v>95</v>
      </c>
      <c r="D9" s="79" t="s">
        <v>96</v>
      </c>
      <c r="E9" s="80" t="s">
        <v>559</v>
      </c>
      <c r="F9" s="80">
        <f t="shared" si="0"/>
        <v>8</v>
      </c>
      <c r="G9" s="81"/>
      <c r="H9" s="81" t="b">
        <f t="shared" si="1"/>
        <v>0</v>
      </c>
      <c r="I9" s="81"/>
      <c r="J9" s="81" t="b">
        <f t="shared" ref="J9:J46" si="19">IF(I9="AA",10, IF(I9="AB",9, IF(I9="BB",8, IF(I9="BC",7,IF(I9="CC",6, IF(I9="CD",5, IF(I9="DD",4,IF(I9="F",0))))))))</f>
        <v>0</v>
      </c>
      <c r="K9" s="81"/>
      <c r="L9" s="81" t="b">
        <f t="shared" si="2"/>
        <v>0</v>
      </c>
      <c r="M9" s="81"/>
      <c r="N9" s="81" t="b">
        <f t="shared" si="3"/>
        <v>0</v>
      </c>
      <c r="O9" s="81"/>
      <c r="P9" s="81" t="b">
        <f t="shared" si="4"/>
        <v>0</v>
      </c>
      <c r="Q9" s="81"/>
      <c r="R9" s="81" t="b">
        <f t="shared" si="5"/>
        <v>0</v>
      </c>
      <c r="S9" s="81"/>
      <c r="T9" s="81" t="b">
        <f t="shared" si="6"/>
        <v>0</v>
      </c>
      <c r="U9" s="81"/>
      <c r="V9" s="81" t="b">
        <f t="shared" si="7"/>
        <v>0</v>
      </c>
      <c r="W9" s="81"/>
      <c r="X9" s="81" t="b">
        <f t="shared" si="8"/>
        <v>0</v>
      </c>
      <c r="Y9" s="81"/>
      <c r="Z9" s="81" t="b">
        <f t="shared" si="9"/>
        <v>0</v>
      </c>
      <c r="AA9" s="81"/>
      <c r="AB9" s="81" t="b">
        <f t="shared" si="10"/>
        <v>0</v>
      </c>
      <c r="AC9" s="81"/>
      <c r="AD9" s="81" t="b">
        <f t="shared" si="11"/>
        <v>0</v>
      </c>
      <c r="AE9" s="81"/>
      <c r="AF9" s="81" t="b">
        <f t="shared" si="12"/>
        <v>0</v>
      </c>
      <c r="AG9" s="81"/>
      <c r="AH9" s="81" t="b">
        <f t="shared" si="13"/>
        <v>0</v>
      </c>
      <c r="AI9" s="81"/>
      <c r="AJ9" s="81" t="b">
        <f t="shared" si="14"/>
        <v>0</v>
      </c>
      <c r="AK9" s="81"/>
      <c r="AL9" s="81" t="b">
        <f t="shared" si="15"/>
        <v>0</v>
      </c>
      <c r="AM9" s="80">
        <v>6</v>
      </c>
      <c r="AN9" s="80">
        <f t="shared" si="16"/>
        <v>48</v>
      </c>
      <c r="AO9" s="82">
        <f t="shared" si="17"/>
        <v>8</v>
      </c>
      <c r="AP9" s="80">
        <v>12</v>
      </c>
      <c r="AQ9" s="80">
        <v>96</v>
      </c>
      <c r="AR9" s="80">
        <v>12</v>
      </c>
      <c r="AS9" s="80">
        <v>96</v>
      </c>
      <c r="AT9" s="82">
        <f t="shared" si="18"/>
        <v>8</v>
      </c>
      <c r="AU9" s="44"/>
      <c r="AV9" s="44"/>
    </row>
    <row r="10" spans="1:48" ht="31.5" customHeight="1" x14ac:dyDescent="0.3">
      <c r="A10" s="65">
        <v>4</v>
      </c>
      <c r="B10" s="65" t="s">
        <v>584</v>
      </c>
      <c r="C10" s="66" t="s">
        <v>99</v>
      </c>
      <c r="D10" s="79" t="s">
        <v>97</v>
      </c>
      <c r="E10" s="80" t="s">
        <v>557</v>
      </c>
      <c r="F10" s="80">
        <f t="shared" si="0"/>
        <v>7</v>
      </c>
      <c r="G10" s="81"/>
      <c r="H10" s="81" t="b">
        <f t="shared" si="1"/>
        <v>0</v>
      </c>
      <c r="I10" s="81"/>
      <c r="J10" s="81" t="b">
        <f t="shared" si="19"/>
        <v>0</v>
      </c>
      <c r="K10" s="81"/>
      <c r="L10" s="81" t="b">
        <f t="shared" si="2"/>
        <v>0</v>
      </c>
      <c r="M10" s="81"/>
      <c r="N10" s="81" t="b">
        <f t="shared" si="3"/>
        <v>0</v>
      </c>
      <c r="O10" s="81"/>
      <c r="P10" s="81" t="b">
        <f t="shared" si="4"/>
        <v>0</v>
      </c>
      <c r="Q10" s="81"/>
      <c r="R10" s="81" t="b">
        <f t="shared" si="5"/>
        <v>0</v>
      </c>
      <c r="S10" s="81"/>
      <c r="T10" s="81" t="b">
        <f t="shared" si="6"/>
        <v>0</v>
      </c>
      <c r="U10" s="81"/>
      <c r="V10" s="81" t="b">
        <f t="shared" si="7"/>
        <v>0</v>
      </c>
      <c r="W10" s="81"/>
      <c r="X10" s="81" t="b">
        <f t="shared" si="8"/>
        <v>0</v>
      </c>
      <c r="Y10" s="81"/>
      <c r="Z10" s="81" t="b">
        <f t="shared" si="9"/>
        <v>0</v>
      </c>
      <c r="AA10" s="81"/>
      <c r="AB10" s="81" t="b">
        <f t="shared" si="10"/>
        <v>0</v>
      </c>
      <c r="AC10" s="81"/>
      <c r="AD10" s="81" t="b">
        <f t="shared" si="11"/>
        <v>0</v>
      </c>
      <c r="AE10" s="81"/>
      <c r="AF10" s="81" t="b">
        <f t="shared" si="12"/>
        <v>0</v>
      </c>
      <c r="AG10" s="81"/>
      <c r="AH10" s="81" t="b">
        <f t="shared" si="13"/>
        <v>0</v>
      </c>
      <c r="AI10" s="81"/>
      <c r="AJ10" s="81" t="b">
        <f t="shared" si="14"/>
        <v>0</v>
      </c>
      <c r="AK10" s="81"/>
      <c r="AL10" s="81" t="b">
        <f t="shared" si="15"/>
        <v>0</v>
      </c>
      <c r="AM10" s="80">
        <v>6</v>
      </c>
      <c r="AN10" s="80">
        <f t="shared" si="16"/>
        <v>42</v>
      </c>
      <c r="AO10" s="82">
        <f t="shared" si="17"/>
        <v>7</v>
      </c>
      <c r="AP10" s="80">
        <v>12</v>
      </c>
      <c r="AQ10" s="80">
        <v>96</v>
      </c>
      <c r="AR10" s="80">
        <v>12</v>
      </c>
      <c r="AS10" s="80">
        <v>96</v>
      </c>
      <c r="AT10" s="82">
        <f t="shared" si="18"/>
        <v>7.666666666666667</v>
      </c>
      <c r="AU10" s="44"/>
      <c r="AV10" s="44"/>
    </row>
    <row r="11" spans="1:48" ht="24.75" customHeight="1" x14ac:dyDescent="0.3">
      <c r="A11" s="65">
        <v>5</v>
      </c>
      <c r="B11" s="65" t="s">
        <v>584</v>
      </c>
      <c r="C11" s="65" t="s">
        <v>100</v>
      </c>
      <c r="D11" s="79" t="s">
        <v>98</v>
      </c>
      <c r="E11" s="80" t="s">
        <v>560</v>
      </c>
      <c r="F11" s="80">
        <f t="shared" si="0"/>
        <v>6</v>
      </c>
      <c r="G11" s="80" t="s">
        <v>558</v>
      </c>
      <c r="H11" s="80">
        <f t="shared" si="1"/>
        <v>10</v>
      </c>
      <c r="I11" s="81"/>
      <c r="J11" s="81" t="b">
        <f t="shared" si="19"/>
        <v>0</v>
      </c>
      <c r="K11" s="81"/>
      <c r="L11" s="81" t="b">
        <f t="shared" si="2"/>
        <v>0</v>
      </c>
      <c r="M11" s="81"/>
      <c r="N11" s="81" t="b">
        <f t="shared" si="3"/>
        <v>0</v>
      </c>
      <c r="O11" s="81"/>
      <c r="P11" s="81" t="b">
        <f t="shared" si="4"/>
        <v>0</v>
      </c>
      <c r="Q11" s="81"/>
      <c r="R11" s="81" t="b">
        <f t="shared" si="5"/>
        <v>0</v>
      </c>
      <c r="S11" s="81"/>
      <c r="T11" s="81" t="b">
        <f t="shared" si="6"/>
        <v>0</v>
      </c>
      <c r="U11" s="81"/>
      <c r="V11" s="81" t="b">
        <f t="shared" si="7"/>
        <v>0</v>
      </c>
      <c r="W11" s="81"/>
      <c r="X11" s="81" t="b">
        <f t="shared" si="8"/>
        <v>0</v>
      </c>
      <c r="Y11" s="81"/>
      <c r="Z11" s="81" t="b">
        <f t="shared" si="9"/>
        <v>0</v>
      </c>
      <c r="AA11" s="81"/>
      <c r="AB11" s="81" t="b">
        <f t="shared" si="10"/>
        <v>0</v>
      </c>
      <c r="AC11" s="81"/>
      <c r="AD11" s="81" t="b">
        <f t="shared" si="11"/>
        <v>0</v>
      </c>
      <c r="AE11" s="81"/>
      <c r="AF11" s="81" t="b">
        <f t="shared" si="12"/>
        <v>0</v>
      </c>
      <c r="AG11" s="81"/>
      <c r="AH11" s="81" t="b">
        <f t="shared" si="13"/>
        <v>0</v>
      </c>
      <c r="AI11" s="81"/>
      <c r="AJ11" s="81" t="b">
        <f t="shared" si="14"/>
        <v>0</v>
      </c>
      <c r="AK11" s="81"/>
      <c r="AL11" s="81" t="b">
        <f t="shared" si="15"/>
        <v>0</v>
      </c>
      <c r="AM11" s="80">
        <v>12</v>
      </c>
      <c r="AN11" s="80">
        <f t="shared" si="16"/>
        <v>96</v>
      </c>
      <c r="AO11" s="82">
        <f t="shared" si="17"/>
        <v>8</v>
      </c>
      <c r="AP11" s="80">
        <v>18</v>
      </c>
      <c r="AQ11" s="80">
        <v>162</v>
      </c>
      <c r="AR11" s="80">
        <v>18</v>
      </c>
      <c r="AS11" s="80">
        <v>162</v>
      </c>
      <c r="AT11" s="82">
        <f t="shared" si="18"/>
        <v>8.6</v>
      </c>
      <c r="AU11" s="44"/>
      <c r="AV11" s="44"/>
    </row>
    <row r="12" spans="1:48" ht="30.75" customHeight="1" x14ac:dyDescent="0.3">
      <c r="A12" s="65">
        <v>6</v>
      </c>
      <c r="B12" s="67" t="s">
        <v>585</v>
      </c>
      <c r="C12" s="66" t="s">
        <v>102</v>
      </c>
      <c r="D12" s="79" t="s">
        <v>101</v>
      </c>
      <c r="E12" s="80" t="s">
        <v>560</v>
      </c>
      <c r="F12" s="80">
        <f t="shared" si="0"/>
        <v>6</v>
      </c>
      <c r="G12" s="81"/>
      <c r="H12" s="81" t="b">
        <f t="shared" si="1"/>
        <v>0</v>
      </c>
      <c r="I12" s="85" t="s">
        <v>559</v>
      </c>
      <c r="J12" s="80">
        <f t="shared" si="19"/>
        <v>8</v>
      </c>
      <c r="K12" s="81"/>
      <c r="L12" s="81" t="b">
        <f t="shared" si="2"/>
        <v>0</v>
      </c>
      <c r="M12" s="81"/>
      <c r="N12" s="81" t="b">
        <f t="shared" si="3"/>
        <v>0</v>
      </c>
      <c r="O12" s="81"/>
      <c r="P12" s="81" t="b">
        <f t="shared" si="4"/>
        <v>0</v>
      </c>
      <c r="Q12" s="81"/>
      <c r="R12" s="81" t="b">
        <f t="shared" si="5"/>
        <v>0</v>
      </c>
      <c r="S12" s="81"/>
      <c r="T12" s="81" t="b">
        <f t="shared" si="6"/>
        <v>0</v>
      </c>
      <c r="U12" s="81"/>
      <c r="V12" s="81" t="b">
        <f t="shared" si="7"/>
        <v>0</v>
      </c>
      <c r="W12" s="81"/>
      <c r="X12" s="81" t="b">
        <f t="shared" si="8"/>
        <v>0</v>
      </c>
      <c r="Y12" s="81"/>
      <c r="Z12" s="81" t="b">
        <f t="shared" si="9"/>
        <v>0</v>
      </c>
      <c r="AA12" s="81"/>
      <c r="AB12" s="81" t="b">
        <f t="shared" si="10"/>
        <v>0</v>
      </c>
      <c r="AC12" s="81"/>
      <c r="AD12" s="81" t="b">
        <f t="shared" si="11"/>
        <v>0</v>
      </c>
      <c r="AE12" s="81"/>
      <c r="AF12" s="81" t="b">
        <f t="shared" si="12"/>
        <v>0</v>
      </c>
      <c r="AG12" s="81"/>
      <c r="AH12" s="81" t="b">
        <f t="shared" si="13"/>
        <v>0</v>
      </c>
      <c r="AI12" s="81"/>
      <c r="AJ12" s="81" t="b">
        <f t="shared" si="14"/>
        <v>0</v>
      </c>
      <c r="AK12" s="81"/>
      <c r="AL12" s="81" t="b">
        <f t="shared" si="15"/>
        <v>0</v>
      </c>
      <c r="AM12" s="80">
        <v>12</v>
      </c>
      <c r="AN12" s="80">
        <f t="shared" si="16"/>
        <v>84</v>
      </c>
      <c r="AO12" s="82">
        <f t="shared" si="17"/>
        <v>7</v>
      </c>
      <c r="AP12" s="81"/>
      <c r="AQ12" s="81"/>
      <c r="AR12" s="81"/>
      <c r="AS12" s="81"/>
      <c r="AT12" s="82">
        <f t="shared" si="18"/>
        <v>7</v>
      </c>
      <c r="AU12" s="44"/>
      <c r="AV12" s="44"/>
    </row>
    <row r="13" spans="1:48" ht="36.75" customHeight="1" x14ac:dyDescent="0.3">
      <c r="A13" s="65">
        <v>7</v>
      </c>
      <c r="B13" s="67" t="s">
        <v>585</v>
      </c>
      <c r="C13" s="66" t="s">
        <v>104</v>
      </c>
      <c r="D13" s="79" t="s">
        <v>103</v>
      </c>
      <c r="E13" s="80" t="s">
        <v>558</v>
      </c>
      <c r="F13" s="80">
        <f t="shared" si="0"/>
        <v>10</v>
      </c>
      <c r="G13" s="81"/>
      <c r="H13" s="81" t="b">
        <f t="shared" si="1"/>
        <v>0</v>
      </c>
      <c r="I13" s="81"/>
      <c r="J13" s="81" t="b">
        <f t="shared" si="19"/>
        <v>0</v>
      </c>
      <c r="K13" s="80" t="s">
        <v>559</v>
      </c>
      <c r="L13" s="80">
        <f t="shared" si="2"/>
        <v>8</v>
      </c>
      <c r="M13" s="80" t="s">
        <v>557</v>
      </c>
      <c r="N13" s="80">
        <f t="shared" si="3"/>
        <v>7</v>
      </c>
      <c r="O13" s="81"/>
      <c r="P13" s="81" t="b">
        <f t="shared" si="4"/>
        <v>0</v>
      </c>
      <c r="Q13" s="81"/>
      <c r="R13" s="81" t="b">
        <f t="shared" si="5"/>
        <v>0</v>
      </c>
      <c r="S13" s="81"/>
      <c r="T13" s="81" t="b">
        <f t="shared" si="6"/>
        <v>0</v>
      </c>
      <c r="U13" s="81"/>
      <c r="V13" s="81" t="b">
        <f t="shared" si="7"/>
        <v>0</v>
      </c>
      <c r="W13" s="81"/>
      <c r="X13" s="81" t="b">
        <f t="shared" si="8"/>
        <v>0</v>
      </c>
      <c r="Y13" s="81"/>
      <c r="Z13" s="81" t="b">
        <f t="shared" si="9"/>
        <v>0</v>
      </c>
      <c r="AA13" s="81"/>
      <c r="AB13" s="81" t="b">
        <f t="shared" si="10"/>
        <v>0</v>
      </c>
      <c r="AC13" s="81"/>
      <c r="AD13" s="81" t="b">
        <f t="shared" si="11"/>
        <v>0</v>
      </c>
      <c r="AE13" s="81"/>
      <c r="AF13" s="81" t="b">
        <f t="shared" si="12"/>
        <v>0</v>
      </c>
      <c r="AG13" s="81"/>
      <c r="AH13" s="81" t="b">
        <f t="shared" si="13"/>
        <v>0</v>
      </c>
      <c r="AI13" s="81"/>
      <c r="AJ13" s="81" t="b">
        <f t="shared" si="14"/>
        <v>0</v>
      </c>
      <c r="AK13" s="81"/>
      <c r="AL13" s="81" t="b">
        <f t="shared" si="15"/>
        <v>0</v>
      </c>
      <c r="AM13" s="80">
        <v>18</v>
      </c>
      <c r="AN13" s="80">
        <f t="shared" si="16"/>
        <v>150</v>
      </c>
      <c r="AO13" s="82">
        <f t="shared" si="17"/>
        <v>8.3333333333333339</v>
      </c>
      <c r="AP13" s="81"/>
      <c r="AQ13" s="81"/>
      <c r="AR13" s="81"/>
      <c r="AS13" s="81"/>
      <c r="AT13" s="82">
        <f t="shared" si="18"/>
        <v>8.3333333333333339</v>
      </c>
      <c r="AU13" s="44"/>
      <c r="AV13" s="44"/>
    </row>
    <row r="14" spans="1:48" ht="29.25" customHeight="1" x14ac:dyDescent="0.3">
      <c r="A14" s="65">
        <v>8</v>
      </c>
      <c r="B14" s="67" t="s">
        <v>585</v>
      </c>
      <c r="C14" s="65" t="s">
        <v>105</v>
      </c>
      <c r="D14" s="79" t="s">
        <v>106</v>
      </c>
      <c r="E14" s="80" t="s">
        <v>559</v>
      </c>
      <c r="F14" s="80">
        <f t="shared" si="0"/>
        <v>8</v>
      </c>
      <c r="G14" s="81"/>
      <c r="H14" s="81" t="b">
        <f t="shared" si="1"/>
        <v>0</v>
      </c>
      <c r="I14" s="81"/>
      <c r="J14" s="81" t="b">
        <f t="shared" si="19"/>
        <v>0</v>
      </c>
      <c r="K14" s="80" t="s">
        <v>559</v>
      </c>
      <c r="L14" s="85">
        <f t="shared" si="2"/>
        <v>8</v>
      </c>
      <c r="M14" s="81"/>
      <c r="N14" s="81" t="b">
        <f t="shared" si="3"/>
        <v>0</v>
      </c>
      <c r="O14" s="80" t="s">
        <v>561</v>
      </c>
      <c r="P14" s="80">
        <f t="shared" si="4"/>
        <v>9</v>
      </c>
      <c r="Q14" s="81"/>
      <c r="R14" s="81" t="b">
        <f t="shared" si="5"/>
        <v>0</v>
      </c>
      <c r="S14" s="81"/>
      <c r="T14" s="81" t="b">
        <f t="shared" si="6"/>
        <v>0</v>
      </c>
      <c r="U14" s="81"/>
      <c r="V14" s="81" t="b">
        <f t="shared" si="7"/>
        <v>0</v>
      </c>
      <c r="W14" s="81"/>
      <c r="X14" s="81" t="b">
        <f t="shared" si="8"/>
        <v>0</v>
      </c>
      <c r="Y14" s="81"/>
      <c r="Z14" s="81" t="b">
        <f t="shared" si="9"/>
        <v>0</v>
      </c>
      <c r="AA14" s="81"/>
      <c r="AB14" s="81" t="b">
        <f t="shared" si="10"/>
        <v>0</v>
      </c>
      <c r="AC14" s="81"/>
      <c r="AD14" s="81" t="b">
        <f t="shared" si="11"/>
        <v>0</v>
      </c>
      <c r="AE14" s="81"/>
      <c r="AF14" s="81" t="b">
        <f t="shared" si="12"/>
        <v>0</v>
      </c>
      <c r="AG14" s="81"/>
      <c r="AH14" s="81" t="b">
        <f t="shared" si="13"/>
        <v>0</v>
      </c>
      <c r="AI14" s="81"/>
      <c r="AJ14" s="81" t="b">
        <f t="shared" si="14"/>
        <v>0</v>
      </c>
      <c r="AK14" s="81"/>
      <c r="AL14" s="81" t="b">
        <f t="shared" si="15"/>
        <v>0</v>
      </c>
      <c r="AM14" s="80">
        <v>18</v>
      </c>
      <c r="AN14" s="80">
        <f t="shared" si="16"/>
        <v>150</v>
      </c>
      <c r="AO14" s="82">
        <f t="shared" si="17"/>
        <v>8.3333333333333339</v>
      </c>
      <c r="AP14" s="81"/>
      <c r="AQ14" s="81"/>
      <c r="AR14" s="81"/>
      <c r="AS14" s="81"/>
      <c r="AT14" s="82">
        <f t="shared" si="18"/>
        <v>8.3333333333333339</v>
      </c>
      <c r="AU14" s="44"/>
      <c r="AV14" s="44"/>
    </row>
    <row r="15" spans="1:48" ht="27" customHeight="1" x14ac:dyDescent="0.3">
      <c r="A15" s="65">
        <v>9</v>
      </c>
      <c r="B15" s="67" t="s">
        <v>585</v>
      </c>
      <c r="C15" s="65" t="s">
        <v>108</v>
      </c>
      <c r="D15" s="79" t="s">
        <v>107</v>
      </c>
      <c r="E15" s="87" t="s">
        <v>564</v>
      </c>
      <c r="F15" s="87">
        <f t="shared" si="0"/>
        <v>0</v>
      </c>
      <c r="G15" s="81"/>
      <c r="H15" s="81" t="b">
        <f t="shared" si="1"/>
        <v>0</v>
      </c>
      <c r="I15" s="81"/>
      <c r="J15" s="81" t="b">
        <f t="shared" si="19"/>
        <v>0</v>
      </c>
      <c r="K15" s="81"/>
      <c r="L15" s="81" t="b">
        <f t="shared" si="2"/>
        <v>0</v>
      </c>
      <c r="M15" s="81"/>
      <c r="N15" s="81" t="b">
        <f t="shared" si="3"/>
        <v>0</v>
      </c>
      <c r="O15" s="81"/>
      <c r="P15" s="81" t="b">
        <f t="shared" si="4"/>
        <v>0</v>
      </c>
      <c r="Q15" s="87" t="s">
        <v>564</v>
      </c>
      <c r="R15" s="87">
        <f t="shared" si="5"/>
        <v>0</v>
      </c>
      <c r="S15" s="87" t="s">
        <v>564</v>
      </c>
      <c r="T15" s="87">
        <f t="shared" si="6"/>
        <v>0</v>
      </c>
      <c r="U15" s="81"/>
      <c r="V15" s="81" t="b">
        <f t="shared" si="7"/>
        <v>0</v>
      </c>
      <c r="W15" s="81"/>
      <c r="X15" s="81" t="b">
        <f t="shared" si="8"/>
        <v>0</v>
      </c>
      <c r="Y15" s="81"/>
      <c r="Z15" s="81" t="b">
        <f t="shared" si="9"/>
        <v>0</v>
      </c>
      <c r="AA15" s="81"/>
      <c r="AB15" s="81" t="b">
        <f t="shared" si="10"/>
        <v>0</v>
      </c>
      <c r="AC15" s="81"/>
      <c r="AD15" s="81" t="b">
        <f t="shared" si="11"/>
        <v>0</v>
      </c>
      <c r="AE15" s="81"/>
      <c r="AF15" s="81" t="b">
        <f t="shared" si="12"/>
        <v>0</v>
      </c>
      <c r="AG15" s="81"/>
      <c r="AH15" s="81" t="b">
        <f t="shared" si="13"/>
        <v>0</v>
      </c>
      <c r="AI15" s="81"/>
      <c r="AJ15" s="81" t="b">
        <f t="shared" si="14"/>
        <v>0</v>
      </c>
      <c r="AK15" s="81"/>
      <c r="AL15" s="81" t="b">
        <f t="shared" si="15"/>
        <v>0</v>
      </c>
      <c r="AM15" s="80">
        <v>18</v>
      </c>
      <c r="AN15" s="80">
        <f t="shared" si="16"/>
        <v>0</v>
      </c>
      <c r="AO15" s="82">
        <f t="shared" si="17"/>
        <v>0</v>
      </c>
      <c r="AP15" s="81"/>
      <c r="AQ15" s="81"/>
      <c r="AR15" s="81"/>
      <c r="AS15" s="81"/>
      <c r="AT15" s="82">
        <f t="shared" si="18"/>
        <v>0</v>
      </c>
      <c r="AU15" s="44"/>
      <c r="AV15" s="44"/>
    </row>
    <row r="16" spans="1:48" ht="36" customHeight="1" x14ac:dyDescent="0.3">
      <c r="A16" s="65">
        <v>10</v>
      </c>
      <c r="B16" s="67" t="s">
        <v>585</v>
      </c>
      <c r="C16" s="66" t="s">
        <v>110</v>
      </c>
      <c r="D16" s="79" t="s">
        <v>109</v>
      </c>
      <c r="E16" s="80" t="s">
        <v>561</v>
      </c>
      <c r="F16" s="80">
        <f t="shared" si="0"/>
        <v>9</v>
      </c>
      <c r="G16" s="81"/>
      <c r="H16" s="81" t="b">
        <f t="shared" si="1"/>
        <v>0</v>
      </c>
      <c r="I16" s="81"/>
      <c r="J16" s="81" t="b">
        <f t="shared" si="19"/>
        <v>0</v>
      </c>
      <c r="K16" s="81"/>
      <c r="L16" s="81" t="b">
        <f t="shared" si="2"/>
        <v>0</v>
      </c>
      <c r="M16" s="81"/>
      <c r="N16" s="81" t="b">
        <f t="shared" si="3"/>
        <v>0</v>
      </c>
      <c r="O16" s="81"/>
      <c r="P16" s="81" t="b">
        <f t="shared" si="4"/>
        <v>0</v>
      </c>
      <c r="Q16" s="80" t="s">
        <v>561</v>
      </c>
      <c r="R16" s="80">
        <f t="shared" si="5"/>
        <v>9</v>
      </c>
      <c r="S16" s="81"/>
      <c r="T16" s="81" t="b">
        <f t="shared" si="6"/>
        <v>0</v>
      </c>
      <c r="U16" s="80" t="s">
        <v>561</v>
      </c>
      <c r="V16" s="80">
        <f t="shared" si="7"/>
        <v>9</v>
      </c>
      <c r="W16" s="81"/>
      <c r="X16" s="81" t="b">
        <f t="shared" si="8"/>
        <v>0</v>
      </c>
      <c r="Y16" s="81"/>
      <c r="Z16" s="81" t="b">
        <f t="shared" si="9"/>
        <v>0</v>
      </c>
      <c r="AA16" s="81"/>
      <c r="AB16" s="81" t="b">
        <f t="shared" si="10"/>
        <v>0</v>
      </c>
      <c r="AC16" s="81"/>
      <c r="AD16" s="81" t="b">
        <f t="shared" si="11"/>
        <v>0</v>
      </c>
      <c r="AE16" s="81"/>
      <c r="AF16" s="81" t="b">
        <f t="shared" si="12"/>
        <v>0</v>
      </c>
      <c r="AG16" s="81"/>
      <c r="AH16" s="81" t="b">
        <f t="shared" si="13"/>
        <v>0</v>
      </c>
      <c r="AI16" s="81"/>
      <c r="AJ16" s="81" t="b">
        <f t="shared" si="14"/>
        <v>0</v>
      </c>
      <c r="AK16" s="81"/>
      <c r="AL16" s="81" t="b">
        <f t="shared" si="15"/>
        <v>0</v>
      </c>
      <c r="AM16" s="80">
        <v>18</v>
      </c>
      <c r="AN16" s="80">
        <f t="shared" si="16"/>
        <v>162</v>
      </c>
      <c r="AO16" s="82">
        <f t="shared" si="17"/>
        <v>9</v>
      </c>
      <c r="AP16" s="81"/>
      <c r="AQ16" s="81"/>
      <c r="AR16" s="81"/>
      <c r="AS16" s="81"/>
      <c r="AT16" s="82">
        <f t="shared" si="18"/>
        <v>9</v>
      </c>
      <c r="AU16" s="44"/>
      <c r="AV16" s="44"/>
    </row>
    <row r="17" spans="1:48" ht="24.75" customHeight="1" x14ac:dyDescent="0.3">
      <c r="A17" s="65">
        <v>11</v>
      </c>
      <c r="B17" s="67" t="s">
        <v>585</v>
      </c>
      <c r="C17" s="65" t="s">
        <v>112</v>
      </c>
      <c r="D17" s="79" t="s">
        <v>111</v>
      </c>
      <c r="E17" s="80" t="s">
        <v>561</v>
      </c>
      <c r="F17" s="80">
        <f t="shared" si="0"/>
        <v>9</v>
      </c>
      <c r="G17" s="81"/>
      <c r="H17" s="81" t="b">
        <f t="shared" si="1"/>
        <v>0</v>
      </c>
      <c r="I17" s="81"/>
      <c r="J17" s="81" t="b">
        <f t="shared" si="19"/>
        <v>0</v>
      </c>
      <c r="K17" s="80" t="s">
        <v>558</v>
      </c>
      <c r="L17" s="80">
        <f t="shared" si="2"/>
        <v>10</v>
      </c>
      <c r="M17" s="80" t="s">
        <v>561</v>
      </c>
      <c r="N17" s="80">
        <f t="shared" si="3"/>
        <v>9</v>
      </c>
      <c r="O17" s="81"/>
      <c r="P17" s="81" t="b">
        <f t="shared" si="4"/>
        <v>0</v>
      </c>
      <c r="Q17" s="81"/>
      <c r="R17" s="81" t="b">
        <f t="shared" si="5"/>
        <v>0</v>
      </c>
      <c r="S17" s="81"/>
      <c r="T17" s="81" t="b">
        <f t="shared" si="6"/>
        <v>0</v>
      </c>
      <c r="U17" s="81"/>
      <c r="V17" s="81" t="b">
        <f t="shared" si="7"/>
        <v>0</v>
      </c>
      <c r="W17" s="81"/>
      <c r="X17" s="81" t="b">
        <f t="shared" si="8"/>
        <v>0</v>
      </c>
      <c r="Y17" s="81"/>
      <c r="Z17" s="81" t="b">
        <f t="shared" si="9"/>
        <v>0</v>
      </c>
      <c r="AA17" s="81"/>
      <c r="AB17" s="81" t="b">
        <f t="shared" si="10"/>
        <v>0</v>
      </c>
      <c r="AC17" s="81"/>
      <c r="AD17" s="81" t="b">
        <f t="shared" si="11"/>
        <v>0</v>
      </c>
      <c r="AE17" s="81"/>
      <c r="AF17" s="81" t="b">
        <f t="shared" si="12"/>
        <v>0</v>
      </c>
      <c r="AG17" s="81"/>
      <c r="AH17" s="81" t="b">
        <f t="shared" si="13"/>
        <v>0</v>
      </c>
      <c r="AI17" s="81"/>
      <c r="AJ17" s="81" t="b">
        <f t="shared" si="14"/>
        <v>0</v>
      </c>
      <c r="AK17" s="81"/>
      <c r="AL17" s="81" t="b">
        <f t="shared" si="15"/>
        <v>0</v>
      </c>
      <c r="AM17" s="80">
        <v>18</v>
      </c>
      <c r="AN17" s="80">
        <f t="shared" si="16"/>
        <v>168</v>
      </c>
      <c r="AO17" s="82">
        <f t="shared" si="17"/>
        <v>9.3333333333333339</v>
      </c>
      <c r="AP17" s="81"/>
      <c r="AQ17" s="81"/>
      <c r="AR17" s="81"/>
      <c r="AS17" s="81"/>
      <c r="AT17" s="82">
        <f t="shared" si="18"/>
        <v>9.3333333333333339</v>
      </c>
      <c r="AU17" s="44"/>
      <c r="AV17" s="44"/>
    </row>
    <row r="18" spans="1:48" ht="24.75" customHeight="1" x14ac:dyDescent="0.3">
      <c r="A18" s="65">
        <v>12</v>
      </c>
      <c r="B18" s="67" t="s">
        <v>585</v>
      </c>
      <c r="C18" s="65" t="s">
        <v>114</v>
      </c>
      <c r="D18" s="79" t="s">
        <v>113</v>
      </c>
      <c r="E18" s="80" t="s">
        <v>561</v>
      </c>
      <c r="F18" s="80">
        <f t="shared" si="0"/>
        <v>9</v>
      </c>
      <c r="G18" s="81"/>
      <c r="H18" s="81" t="b">
        <f t="shared" si="1"/>
        <v>0</v>
      </c>
      <c r="I18" s="81"/>
      <c r="J18" s="81" t="b">
        <f t="shared" si="19"/>
        <v>0</v>
      </c>
      <c r="K18" s="81"/>
      <c r="L18" s="81" t="b">
        <f t="shared" si="2"/>
        <v>0</v>
      </c>
      <c r="M18" s="81"/>
      <c r="N18" s="81" t="b">
        <f t="shared" si="3"/>
        <v>0</v>
      </c>
      <c r="O18" s="81"/>
      <c r="P18" s="81" t="b">
        <f t="shared" si="4"/>
        <v>0</v>
      </c>
      <c r="Q18" s="80" t="s">
        <v>561</v>
      </c>
      <c r="R18" s="80">
        <f t="shared" si="5"/>
        <v>9</v>
      </c>
      <c r="S18" s="81"/>
      <c r="T18" s="81" t="b">
        <f t="shared" si="6"/>
        <v>0</v>
      </c>
      <c r="U18" s="81"/>
      <c r="V18" s="81" t="b">
        <f t="shared" si="7"/>
        <v>0</v>
      </c>
      <c r="W18" s="80" t="s">
        <v>561</v>
      </c>
      <c r="X18" s="80">
        <f t="shared" si="8"/>
        <v>9</v>
      </c>
      <c r="Y18" s="81"/>
      <c r="Z18" s="81" t="b">
        <f t="shared" si="9"/>
        <v>0</v>
      </c>
      <c r="AA18" s="81"/>
      <c r="AB18" s="81" t="b">
        <f t="shared" si="10"/>
        <v>0</v>
      </c>
      <c r="AC18" s="81"/>
      <c r="AD18" s="81" t="b">
        <f t="shared" si="11"/>
        <v>0</v>
      </c>
      <c r="AE18" s="81"/>
      <c r="AF18" s="81" t="b">
        <f t="shared" si="12"/>
        <v>0</v>
      </c>
      <c r="AG18" s="81"/>
      <c r="AH18" s="81" t="b">
        <f t="shared" si="13"/>
        <v>0</v>
      </c>
      <c r="AI18" s="81"/>
      <c r="AJ18" s="81" t="b">
        <f t="shared" si="14"/>
        <v>0</v>
      </c>
      <c r="AK18" s="81"/>
      <c r="AL18" s="81" t="b">
        <f t="shared" si="15"/>
        <v>0</v>
      </c>
      <c r="AM18" s="80">
        <v>18</v>
      </c>
      <c r="AN18" s="80">
        <f t="shared" si="16"/>
        <v>162</v>
      </c>
      <c r="AO18" s="82">
        <f t="shared" si="17"/>
        <v>9</v>
      </c>
      <c r="AP18" s="81"/>
      <c r="AQ18" s="81"/>
      <c r="AR18" s="81"/>
      <c r="AS18" s="81"/>
      <c r="AT18" s="82">
        <f t="shared" si="18"/>
        <v>9</v>
      </c>
      <c r="AU18" s="44"/>
      <c r="AV18" s="44"/>
    </row>
    <row r="19" spans="1:48" ht="24" customHeight="1" x14ac:dyDescent="0.3">
      <c r="A19" s="65">
        <v>13</v>
      </c>
      <c r="B19" s="67" t="s">
        <v>585</v>
      </c>
      <c r="C19" s="65" t="s">
        <v>116</v>
      </c>
      <c r="D19" s="79" t="s">
        <v>115</v>
      </c>
      <c r="E19" s="80" t="s">
        <v>561</v>
      </c>
      <c r="F19" s="80">
        <f t="shared" si="0"/>
        <v>9</v>
      </c>
      <c r="G19" s="80" t="s">
        <v>558</v>
      </c>
      <c r="H19" s="80">
        <f t="shared" si="1"/>
        <v>10</v>
      </c>
      <c r="I19" s="81"/>
      <c r="J19" s="81" t="b">
        <f t="shared" si="19"/>
        <v>0</v>
      </c>
      <c r="K19" s="80" t="s">
        <v>559</v>
      </c>
      <c r="L19" s="80">
        <f t="shared" si="2"/>
        <v>8</v>
      </c>
      <c r="M19" s="81"/>
      <c r="N19" s="81" t="b">
        <f t="shared" si="3"/>
        <v>0</v>
      </c>
      <c r="O19" s="81"/>
      <c r="P19" s="81" t="b">
        <f t="shared" si="4"/>
        <v>0</v>
      </c>
      <c r="Q19" s="81"/>
      <c r="R19" s="81" t="b">
        <f t="shared" si="5"/>
        <v>0</v>
      </c>
      <c r="S19" s="81"/>
      <c r="T19" s="81" t="b">
        <f t="shared" si="6"/>
        <v>0</v>
      </c>
      <c r="U19" s="81"/>
      <c r="V19" s="81" t="b">
        <f t="shared" si="7"/>
        <v>0</v>
      </c>
      <c r="W19" s="81"/>
      <c r="X19" s="81" t="b">
        <f t="shared" si="8"/>
        <v>0</v>
      </c>
      <c r="Y19" s="81"/>
      <c r="Z19" s="81" t="b">
        <f t="shared" si="9"/>
        <v>0</v>
      </c>
      <c r="AA19" s="81"/>
      <c r="AB19" s="81" t="b">
        <f t="shared" si="10"/>
        <v>0</v>
      </c>
      <c r="AC19" s="81"/>
      <c r="AD19" s="81" t="b">
        <f t="shared" si="11"/>
        <v>0</v>
      </c>
      <c r="AE19" s="81"/>
      <c r="AF19" s="81" t="b">
        <f t="shared" si="12"/>
        <v>0</v>
      </c>
      <c r="AG19" s="81"/>
      <c r="AH19" s="81" t="b">
        <f t="shared" si="13"/>
        <v>0</v>
      </c>
      <c r="AI19" s="81"/>
      <c r="AJ19" s="81" t="b">
        <f t="shared" si="14"/>
        <v>0</v>
      </c>
      <c r="AK19" s="81"/>
      <c r="AL19" s="81" t="b">
        <f t="shared" si="15"/>
        <v>0</v>
      </c>
      <c r="AM19" s="80">
        <v>18</v>
      </c>
      <c r="AN19" s="80">
        <f t="shared" si="16"/>
        <v>162</v>
      </c>
      <c r="AO19" s="82">
        <f t="shared" si="17"/>
        <v>9</v>
      </c>
      <c r="AP19" s="81"/>
      <c r="AQ19" s="81"/>
      <c r="AR19" s="81"/>
      <c r="AS19" s="81"/>
      <c r="AT19" s="82">
        <f t="shared" si="18"/>
        <v>9</v>
      </c>
      <c r="AU19" s="44"/>
      <c r="AV19" s="44"/>
    </row>
    <row r="20" spans="1:48" ht="24.75" customHeight="1" x14ac:dyDescent="0.3">
      <c r="A20" s="65">
        <v>14</v>
      </c>
      <c r="B20" s="65" t="s">
        <v>575</v>
      </c>
      <c r="C20" s="65" t="s">
        <v>118</v>
      </c>
      <c r="D20" s="79" t="s">
        <v>117</v>
      </c>
      <c r="E20" s="80" t="s">
        <v>557</v>
      </c>
      <c r="F20" s="80">
        <f t="shared" si="0"/>
        <v>7</v>
      </c>
      <c r="G20" s="81"/>
      <c r="H20" s="81" t="b">
        <f t="shared" si="1"/>
        <v>0</v>
      </c>
      <c r="I20" s="81"/>
      <c r="J20" s="81" t="b">
        <f t="shared" si="19"/>
        <v>0</v>
      </c>
      <c r="K20" s="80" t="s">
        <v>560</v>
      </c>
      <c r="L20" s="80">
        <f t="shared" si="2"/>
        <v>6</v>
      </c>
      <c r="M20" s="81"/>
      <c r="N20" s="81" t="b">
        <f t="shared" si="3"/>
        <v>0</v>
      </c>
      <c r="O20" s="81"/>
      <c r="P20" s="81" t="b">
        <f t="shared" si="4"/>
        <v>0</v>
      </c>
      <c r="Q20" s="81"/>
      <c r="R20" s="81" t="b">
        <f t="shared" si="5"/>
        <v>0</v>
      </c>
      <c r="S20" s="81"/>
      <c r="T20" s="81" t="b">
        <f t="shared" si="6"/>
        <v>0</v>
      </c>
      <c r="U20" s="81"/>
      <c r="V20" s="81" t="b">
        <f t="shared" si="7"/>
        <v>0</v>
      </c>
      <c r="W20" s="81"/>
      <c r="X20" s="81" t="b">
        <f t="shared" si="8"/>
        <v>0</v>
      </c>
      <c r="Y20" s="80" t="s">
        <v>558</v>
      </c>
      <c r="Z20" s="80">
        <f t="shared" si="9"/>
        <v>10</v>
      </c>
      <c r="AA20" s="81"/>
      <c r="AB20" s="81" t="b">
        <f t="shared" si="10"/>
        <v>0</v>
      </c>
      <c r="AC20" s="81"/>
      <c r="AD20" s="81" t="b">
        <f t="shared" si="11"/>
        <v>0</v>
      </c>
      <c r="AE20" s="81"/>
      <c r="AF20" s="81" t="b">
        <f t="shared" si="12"/>
        <v>0</v>
      </c>
      <c r="AG20" s="81"/>
      <c r="AH20" s="81" t="b">
        <f t="shared" si="13"/>
        <v>0</v>
      </c>
      <c r="AI20" s="81"/>
      <c r="AJ20" s="81" t="b">
        <f t="shared" si="14"/>
        <v>0</v>
      </c>
      <c r="AK20" s="81"/>
      <c r="AL20" s="81" t="b">
        <f t="shared" si="15"/>
        <v>0</v>
      </c>
      <c r="AM20" s="80">
        <v>18</v>
      </c>
      <c r="AN20" s="80">
        <f t="shared" si="16"/>
        <v>138</v>
      </c>
      <c r="AO20" s="82">
        <f t="shared" si="17"/>
        <v>7.666666666666667</v>
      </c>
      <c r="AP20" s="81"/>
      <c r="AQ20" s="81"/>
      <c r="AR20" s="81"/>
      <c r="AS20" s="81"/>
      <c r="AT20" s="81">
        <v>0</v>
      </c>
      <c r="AU20" s="44"/>
      <c r="AV20" s="44"/>
    </row>
    <row r="21" spans="1:48" ht="23.25" customHeight="1" x14ac:dyDescent="0.3">
      <c r="A21" s="65">
        <v>15</v>
      </c>
      <c r="B21" s="65" t="s">
        <v>575</v>
      </c>
      <c r="C21" s="65" t="s">
        <v>120</v>
      </c>
      <c r="D21" s="79" t="s">
        <v>119</v>
      </c>
      <c r="E21" s="80" t="s">
        <v>560</v>
      </c>
      <c r="F21" s="80">
        <f t="shared" si="0"/>
        <v>6</v>
      </c>
      <c r="G21" s="81"/>
      <c r="H21" s="81" t="b">
        <f t="shared" si="1"/>
        <v>0</v>
      </c>
      <c r="I21" s="81"/>
      <c r="J21" s="81" t="b">
        <f t="shared" si="19"/>
        <v>0</v>
      </c>
      <c r="K21" s="80" t="s">
        <v>557</v>
      </c>
      <c r="L21" s="80">
        <f t="shared" si="2"/>
        <v>7</v>
      </c>
      <c r="M21" s="81"/>
      <c r="N21" s="81" t="b">
        <f t="shared" si="3"/>
        <v>0</v>
      </c>
      <c r="O21" s="81"/>
      <c r="P21" s="81" t="b">
        <f t="shared" si="4"/>
        <v>0</v>
      </c>
      <c r="Q21" s="81"/>
      <c r="R21" s="81" t="b">
        <f t="shared" si="5"/>
        <v>0</v>
      </c>
      <c r="S21" s="81"/>
      <c r="T21" s="81" t="b">
        <f t="shared" si="6"/>
        <v>0</v>
      </c>
      <c r="U21" s="81"/>
      <c r="V21" s="81" t="b">
        <f t="shared" si="7"/>
        <v>0</v>
      </c>
      <c r="W21" s="81"/>
      <c r="X21" s="81" t="b">
        <f t="shared" si="8"/>
        <v>0</v>
      </c>
      <c r="Y21" s="80" t="s">
        <v>559</v>
      </c>
      <c r="Z21" s="80">
        <f t="shared" si="9"/>
        <v>8</v>
      </c>
      <c r="AA21" s="81"/>
      <c r="AB21" s="81" t="b">
        <f t="shared" si="10"/>
        <v>0</v>
      </c>
      <c r="AC21" s="81"/>
      <c r="AD21" s="81" t="b">
        <f t="shared" si="11"/>
        <v>0</v>
      </c>
      <c r="AE21" s="81"/>
      <c r="AF21" s="81" t="b">
        <f t="shared" si="12"/>
        <v>0</v>
      </c>
      <c r="AG21" s="81"/>
      <c r="AH21" s="81" t="b">
        <f t="shared" si="13"/>
        <v>0</v>
      </c>
      <c r="AI21" s="81"/>
      <c r="AJ21" s="81" t="b">
        <f t="shared" si="14"/>
        <v>0</v>
      </c>
      <c r="AK21" s="81"/>
      <c r="AL21" s="81" t="b">
        <f t="shared" si="15"/>
        <v>0</v>
      </c>
      <c r="AM21" s="80">
        <v>18</v>
      </c>
      <c r="AN21" s="80">
        <f t="shared" si="16"/>
        <v>126</v>
      </c>
      <c r="AO21" s="82">
        <f t="shared" si="17"/>
        <v>7</v>
      </c>
      <c r="AP21" s="81"/>
      <c r="AQ21" s="81"/>
      <c r="AR21" s="81"/>
      <c r="AS21" s="81"/>
      <c r="AT21" s="81">
        <v>0</v>
      </c>
      <c r="AU21" s="44"/>
      <c r="AV21" s="44"/>
    </row>
    <row r="22" spans="1:48" ht="29.25" customHeight="1" x14ac:dyDescent="0.3">
      <c r="A22" s="65">
        <v>16</v>
      </c>
      <c r="B22" s="65" t="s">
        <v>575</v>
      </c>
      <c r="C22" s="65" t="s">
        <v>122</v>
      </c>
      <c r="D22" s="79" t="s">
        <v>121</v>
      </c>
      <c r="E22" s="80" t="s">
        <v>557</v>
      </c>
      <c r="F22" s="80">
        <f t="shared" si="0"/>
        <v>7</v>
      </c>
      <c r="G22" s="81"/>
      <c r="H22" s="81" t="b">
        <f t="shared" si="1"/>
        <v>0</v>
      </c>
      <c r="I22" s="81"/>
      <c r="J22" s="81" t="b">
        <f t="shared" si="19"/>
        <v>0</v>
      </c>
      <c r="K22" s="81"/>
      <c r="L22" s="81" t="b">
        <f t="shared" si="2"/>
        <v>0</v>
      </c>
      <c r="M22" s="81"/>
      <c r="N22" s="81" t="b">
        <f t="shared" si="3"/>
        <v>0</v>
      </c>
      <c r="O22" s="81"/>
      <c r="P22" s="81" t="b">
        <f t="shared" si="4"/>
        <v>0</v>
      </c>
      <c r="Q22" s="81"/>
      <c r="R22" s="81" t="b">
        <f t="shared" si="5"/>
        <v>0</v>
      </c>
      <c r="S22" s="81"/>
      <c r="T22" s="81" t="b">
        <f t="shared" si="6"/>
        <v>0</v>
      </c>
      <c r="U22" s="81"/>
      <c r="V22" s="81" t="b">
        <f t="shared" si="7"/>
        <v>0</v>
      </c>
      <c r="W22" s="81"/>
      <c r="X22" s="81" t="b">
        <f t="shared" si="8"/>
        <v>0</v>
      </c>
      <c r="Y22" s="81"/>
      <c r="Z22" s="81" t="b">
        <f t="shared" si="9"/>
        <v>0</v>
      </c>
      <c r="AA22" s="80" t="s">
        <v>560</v>
      </c>
      <c r="AB22" s="80">
        <f t="shared" si="10"/>
        <v>6</v>
      </c>
      <c r="AC22" s="85" t="s">
        <v>557</v>
      </c>
      <c r="AD22" s="85">
        <f t="shared" si="11"/>
        <v>7</v>
      </c>
      <c r="AE22" s="81"/>
      <c r="AF22" s="81" t="b">
        <f t="shared" si="12"/>
        <v>0</v>
      </c>
      <c r="AG22" s="81"/>
      <c r="AH22" s="81" t="b">
        <f t="shared" si="13"/>
        <v>0</v>
      </c>
      <c r="AI22" s="81"/>
      <c r="AJ22" s="81" t="b">
        <f t="shared" si="14"/>
        <v>0</v>
      </c>
      <c r="AK22" s="81"/>
      <c r="AL22" s="81" t="b">
        <f t="shared" si="15"/>
        <v>0</v>
      </c>
      <c r="AM22" s="80">
        <v>18</v>
      </c>
      <c r="AN22" s="80">
        <f t="shared" si="16"/>
        <v>120</v>
      </c>
      <c r="AO22" s="82">
        <f t="shared" si="17"/>
        <v>6.666666666666667</v>
      </c>
      <c r="AP22" s="81"/>
      <c r="AQ22" s="81"/>
      <c r="AR22" s="81"/>
      <c r="AS22" s="81"/>
      <c r="AT22" s="81">
        <v>0</v>
      </c>
      <c r="AU22" s="44"/>
      <c r="AV22" s="44"/>
    </row>
    <row r="23" spans="1:48" ht="29.25" customHeight="1" x14ac:dyDescent="0.3">
      <c r="A23" s="65">
        <v>17</v>
      </c>
      <c r="B23" s="65" t="s">
        <v>575</v>
      </c>
      <c r="C23" s="65" t="s">
        <v>124</v>
      </c>
      <c r="D23" s="79" t="s">
        <v>123</v>
      </c>
      <c r="E23" s="80" t="s">
        <v>560</v>
      </c>
      <c r="F23" s="80">
        <f t="shared" si="0"/>
        <v>6</v>
      </c>
      <c r="G23" s="81"/>
      <c r="H23" s="81" t="b">
        <f t="shared" si="1"/>
        <v>0</v>
      </c>
      <c r="I23" s="81"/>
      <c r="J23" s="81" t="b">
        <f t="shared" si="19"/>
        <v>0</v>
      </c>
      <c r="K23" s="81"/>
      <c r="L23" s="81" t="b">
        <f t="shared" si="2"/>
        <v>0</v>
      </c>
      <c r="M23" s="80" t="s">
        <v>559</v>
      </c>
      <c r="N23" s="80">
        <f t="shared" si="3"/>
        <v>8</v>
      </c>
      <c r="O23" s="81"/>
      <c r="P23" s="81" t="b">
        <f t="shared" si="4"/>
        <v>0</v>
      </c>
      <c r="Q23" s="81"/>
      <c r="R23" s="81" t="b">
        <f t="shared" si="5"/>
        <v>0</v>
      </c>
      <c r="S23" s="81"/>
      <c r="T23" s="81" t="b">
        <f t="shared" si="6"/>
        <v>0</v>
      </c>
      <c r="U23" s="81"/>
      <c r="V23" s="81" t="b">
        <f t="shared" si="7"/>
        <v>0</v>
      </c>
      <c r="W23" s="81"/>
      <c r="X23" s="81" t="b">
        <f t="shared" si="8"/>
        <v>0</v>
      </c>
      <c r="Y23" s="81"/>
      <c r="Z23" s="81" t="b">
        <f t="shared" si="9"/>
        <v>0</v>
      </c>
      <c r="AA23" s="81"/>
      <c r="AB23" s="81" t="b">
        <f t="shared" si="10"/>
        <v>0</v>
      </c>
      <c r="AC23" s="81"/>
      <c r="AD23" s="81" t="b">
        <f t="shared" si="11"/>
        <v>0</v>
      </c>
      <c r="AE23" s="85" t="s">
        <v>561</v>
      </c>
      <c r="AF23" s="80">
        <f t="shared" si="12"/>
        <v>9</v>
      </c>
      <c r="AG23" s="81"/>
      <c r="AH23" s="81" t="b">
        <f t="shared" si="13"/>
        <v>0</v>
      </c>
      <c r="AI23" s="81"/>
      <c r="AJ23" s="81" t="b">
        <f t="shared" si="14"/>
        <v>0</v>
      </c>
      <c r="AK23" s="81"/>
      <c r="AL23" s="81" t="b">
        <f t="shared" si="15"/>
        <v>0</v>
      </c>
      <c r="AM23" s="80">
        <v>18</v>
      </c>
      <c r="AN23" s="80">
        <f t="shared" si="16"/>
        <v>138</v>
      </c>
      <c r="AO23" s="82">
        <f t="shared" si="17"/>
        <v>7.666666666666667</v>
      </c>
      <c r="AP23" s="81"/>
      <c r="AQ23" s="81"/>
      <c r="AR23" s="81"/>
      <c r="AS23" s="81"/>
      <c r="AT23" s="81">
        <v>0</v>
      </c>
      <c r="AU23" s="44"/>
      <c r="AV23" s="44"/>
    </row>
    <row r="24" spans="1:48" ht="29.25" customHeight="1" x14ac:dyDescent="0.3">
      <c r="A24" s="65">
        <v>18</v>
      </c>
      <c r="B24" s="65" t="s">
        <v>575</v>
      </c>
      <c r="C24" s="65" t="s">
        <v>126</v>
      </c>
      <c r="D24" s="79" t="s">
        <v>125</v>
      </c>
      <c r="E24" s="80" t="s">
        <v>558</v>
      </c>
      <c r="F24" s="80">
        <f t="shared" si="0"/>
        <v>10</v>
      </c>
      <c r="G24" s="81"/>
      <c r="H24" s="81" t="b">
        <f t="shared" si="1"/>
        <v>0</v>
      </c>
      <c r="I24" s="81"/>
      <c r="J24" s="81" t="b">
        <f t="shared" si="19"/>
        <v>0</v>
      </c>
      <c r="K24" s="81"/>
      <c r="L24" s="81" t="b">
        <f t="shared" si="2"/>
        <v>0</v>
      </c>
      <c r="M24" s="81"/>
      <c r="N24" s="81" t="b">
        <f t="shared" si="3"/>
        <v>0</v>
      </c>
      <c r="O24" s="81"/>
      <c r="P24" s="81" t="b">
        <f t="shared" si="4"/>
        <v>0</v>
      </c>
      <c r="Q24" s="81"/>
      <c r="R24" s="81" t="b">
        <f t="shared" si="5"/>
        <v>0</v>
      </c>
      <c r="S24" s="81"/>
      <c r="T24" s="81" t="b">
        <f t="shared" si="6"/>
        <v>0</v>
      </c>
      <c r="U24" s="81"/>
      <c r="V24" s="81" t="b">
        <f t="shared" si="7"/>
        <v>0</v>
      </c>
      <c r="W24" s="80" t="s">
        <v>559</v>
      </c>
      <c r="X24" s="80">
        <f t="shared" si="8"/>
        <v>8</v>
      </c>
      <c r="Y24" s="81"/>
      <c r="Z24" s="81" t="b">
        <f t="shared" si="9"/>
        <v>0</v>
      </c>
      <c r="AA24" s="81"/>
      <c r="AB24" s="81" t="b">
        <f t="shared" si="10"/>
        <v>0</v>
      </c>
      <c r="AC24" s="81"/>
      <c r="AD24" s="81" t="b">
        <f t="shared" si="11"/>
        <v>0</v>
      </c>
      <c r="AE24" s="81"/>
      <c r="AF24" s="81" t="b">
        <f t="shared" si="12"/>
        <v>0</v>
      </c>
      <c r="AG24" s="80" t="s">
        <v>558</v>
      </c>
      <c r="AH24" s="80">
        <f t="shared" si="13"/>
        <v>10</v>
      </c>
      <c r="AI24" s="81"/>
      <c r="AJ24" s="81" t="b">
        <f t="shared" si="14"/>
        <v>0</v>
      </c>
      <c r="AK24" s="81"/>
      <c r="AL24" s="81" t="b">
        <f t="shared" si="15"/>
        <v>0</v>
      </c>
      <c r="AM24" s="80">
        <v>18</v>
      </c>
      <c r="AN24" s="80">
        <f t="shared" si="16"/>
        <v>168</v>
      </c>
      <c r="AO24" s="82">
        <f t="shared" si="17"/>
        <v>9.3333333333333339</v>
      </c>
      <c r="AP24" s="81"/>
      <c r="AQ24" s="81"/>
      <c r="AR24" s="81"/>
      <c r="AS24" s="81"/>
      <c r="AT24" s="81">
        <v>0</v>
      </c>
      <c r="AU24" s="44"/>
      <c r="AV24" s="44"/>
    </row>
    <row r="25" spans="1:48" ht="29.25" customHeight="1" x14ac:dyDescent="0.3">
      <c r="A25" s="65">
        <v>19</v>
      </c>
      <c r="B25" s="65" t="s">
        <v>575</v>
      </c>
      <c r="C25" s="66" t="s">
        <v>128</v>
      </c>
      <c r="D25" s="79" t="s">
        <v>127</v>
      </c>
      <c r="E25" s="80" t="s">
        <v>561</v>
      </c>
      <c r="F25" s="80">
        <f t="shared" si="0"/>
        <v>9</v>
      </c>
      <c r="G25" s="81"/>
      <c r="H25" s="81" t="b">
        <f t="shared" si="1"/>
        <v>0</v>
      </c>
      <c r="I25" s="81"/>
      <c r="J25" s="81" t="b">
        <f t="shared" si="19"/>
        <v>0</v>
      </c>
      <c r="K25" s="80" t="s">
        <v>559</v>
      </c>
      <c r="L25" s="80">
        <f t="shared" si="2"/>
        <v>8</v>
      </c>
      <c r="M25" s="80" t="s">
        <v>557</v>
      </c>
      <c r="N25" s="80">
        <f t="shared" si="3"/>
        <v>7</v>
      </c>
      <c r="O25" s="81"/>
      <c r="P25" s="81" t="b">
        <f t="shared" si="4"/>
        <v>0</v>
      </c>
      <c r="Q25" s="81"/>
      <c r="R25" s="81" t="b">
        <f t="shared" si="5"/>
        <v>0</v>
      </c>
      <c r="S25" s="81"/>
      <c r="T25" s="81" t="b">
        <f t="shared" si="6"/>
        <v>0</v>
      </c>
      <c r="U25" s="81"/>
      <c r="V25" s="81" t="b">
        <f t="shared" si="7"/>
        <v>0</v>
      </c>
      <c r="W25" s="81"/>
      <c r="X25" s="81" t="b">
        <f t="shared" si="8"/>
        <v>0</v>
      </c>
      <c r="Y25" s="81"/>
      <c r="Z25" s="81" t="b">
        <f t="shared" si="9"/>
        <v>0</v>
      </c>
      <c r="AA25" s="81"/>
      <c r="AB25" s="81" t="b">
        <f t="shared" si="10"/>
        <v>0</v>
      </c>
      <c r="AC25" s="81"/>
      <c r="AD25" s="81" t="b">
        <f t="shared" si="11"/>
        <v>0</v>
      </c>
      <c r="AE25" s="81"/>
      <c r="AF25" s="81" t="b">
        <f t="shared" si="12"/>
        <v>0</v>
      </c>
      <c r="AG25" s="81"/>
      <c r="AH25" s="81" t="b">
        <f t="shared" si="13"/>
        <v>0</v>
      </c>
      <c r="AI25" s="81"/>
      <c r="AJ25" s="81" t="b">
        <f t="shared" si="14"/>
        <v>0</v>
      </c>
      <c r="AK25" s="81"/>
      <c r="AL25" s="81" t="b">
        <f t="shared" si="15"/>
        <v>0</v>
      </c>
      <c r="AM25" s="80">
        <v>18</v>
      </c>
      <c r="AN25" s="80">
        <f t="shared" si="16"/>
        <v>144</v>
      </c>
      <c r="AO25" s="82">
        <f t="shared" si="17"/>
        <v>8</v>
      </c>
      <c r="AP25" s="81"/>
      <c r="AQ25" s="81"/>
      <c r="AR25" s="81"/>
      <c r="AS25" s="81"/>
      <c r="AT25" s="81">
        <v>0</v>
      </c>
      <c r="AU25" s="44"/>
      <c r="AV25" s="44"/>
    </row>
    <row r="26" spans="1:48" ht="29.25" customHeight="1" x14ac:dyDescent="0.3">
      <c r="A26" s="65">
        <v>20</v>
      </c>
      <c r="B26" s="65" t="s">
        <v>575</v>
      </c>
      <c r="C26" s="65" t="s">
        <v>130</v>
      </c>
      <c r="D26" s="79" t="s">
        <v>129</v>
      </c>
      <c r="E26" s="80" t="s">
        <v>558</v>
      </c>
      <c r="F26" s="80">
        <f t="shared" si="0"/>
        <v>10</v>
      </c>
      <c r="G26" s="81"/>
      <c r="H26" s="81" t="b">
        <f t="shared" si="1"/>
        <v>0</v>
      </c>
      <c r="I26" s="85" t="s">
        <v>557</v>
      </c>
      <c r="J26" s="80">
        <f t="shared" si="19"/>
        <v>7</v>
      </c>
      <c r="K26" s="80" t="s">
        <v>559</v>
      </c>
      <c r="L26" s="80">
        <f t="shared" si="2"/>
        <v>8</v>
      </c>
      <c r="M26" s="81"/>
      <c r="N26" s="81" t="b">
        <f t="shared" si="3"/>
        <v>0</v>
      </c>
      <c r="O26" s="81"/>
      <c r="P26" s="81" t="b">
        <f t="shared" si="4"/>
        <v>0</v>
      </c>
      <c r="Q26" s="81"/>
      <c r="R26" s="81" t="b">
        <f t="shared" si="5"/>
        <v>0</v>
      </c>
      <c r="S26" s="81"/>
      <c r="T26" s="81" t="b">
        <f t="shared" si="6"/>
        <v>0</v>
      </c>
      <c r="U26" s="81"/>
      <c r="V26" s="81" t="b">
        <f t="shared" si="7"/>
        <v>0</v>
      </c>
      <c r="W26" s="81"/>
      <c r="X26" s="81" t="b">
        <f t="shared" si="8"/>
        <v>0</v>
      </c>
      <c r="Y26" s="81"/>
      <c r="Z26" s="81" t="b">
        <f t="shared" si="9"/>
        <v>0</v>
      </c>
      <c r="AA26" s="81"/>
      <c r="AB26" s="81" t="b">
        <f t="shared" si="10"/>
        <v>0</v>
      </c>
      <c r="AC26" s="81"/>
      <c r="AD26" s="81" t="b">
        <f t="shared" si="11"/>
        <v>0</v>
      </c>
      <c r="AE26" s="81"/>
      <c r="AF26" s="81" t="b">
        <f t="shared" si="12"/>
        <v>0</v>
      </c>
      <c r="AG26" s="81"/>
      <c r="AH26" s="81" t="b">
        <f t="shared" si="13"/>
        <v>0</v>
      </c>
      <c r="AI26" s="81"/>
      <c r="AJ26" s="81" t="b">
        <f t="shared" si="14"/>
        <v>0</v>
      </c>
      <c r="AK26" s="81"/>
      <c r="AL26" s="81" t="b">
        <f t="shared" si="15"/>
        <v>0</v>
      </c>
      <c r="AM26" s="80">
        <v>18</v>
      </c>
      <c r="AN26" s="80">
        <f t="shared" si="16"/>
        <v>150</v>
      </c>
      <c r="AO26" s="82">
        <f t="shared" si="17"/>
        <v>8.3333333333333339</v>
      </c>
      <c r="AP26" s="81"/>
      <c r="AQ26" s="81"/>
      <c r="AR26" s="81"/>
      <c r="AS26" s="81"/>
      <c r="AT26" s="81">
        <v>0</v>
      </c>
      <c r="AU26" s="44"/>
      <c r="AV26" s="44"/>
    </row>
    <row r="27" spans="1:48" ht="34.5" customHeight="1" x14ac:dyDescent="0.3">
      <c r="A27" s="65">
        <v>21</v>
      </c>
      <c r="B27" s="65" t="s">
        <v>575</v>
      </c>
      <c r="C27" s="66" t="s">
        <v>132</v>
      </c>
      <c r="D27" s="79" t="s">
        <v>131</v>
      </c>
      <c r="E27" s="80" t="s">
        <v>559</v>
      </c>
      <c r="F27" s="80">
        <f t="shared" si="0"/>
        <v>8</v>
      </c>
      <c r="G27" s="81"/>
      <c r="H27" s="81" t="b">
        <f t="shared" si="1"/>
        <v>0</v>
      </c>
      <c r="I27" s="81"/>
      <c r="J27" s="81" t="b">
        <f t="shared" si="19"/>
        <v>0</v>
      </c>
      <c r="K27" s="81"/>
      <c r="L27" s="81" t="b">
        <f t="shared" si="2"/>
        <v>0</v>
      </c>
      <c r="M27" s="81"/>
      <c r="N27" s="81" t="b">
        <f t="shared" si="3"/>
        <v>0</v>
      </c>
      <c r="O27" s="81"/>
      <c r="P27" s="81" t="b">
        <f t="shared" si="4"/>
        <v>0</v>
      </c>
      <c r="Q27" s="81"/>
      <c r="R27" s="81" t="b">
        <f t="shared" si="5"/>
        <v>0</v>
      </c>
      <c r="S27" s="81"/>
      <c r="T27" s="81" t="b">
        <f t="shared" si="6"/>
        <v>0</v>
      </c>
      <c r="U27" s="81"/>
      <c r="V27" s="81" t="b">
        <f t="shared" si="7"/>
        <v>0</v>
      </c>
      <c r="W27" s="81"/>
      <c r="X27" s="81" t="b">
        <f t="shared" si="8"/>
        <v>0</v>
      </c>
      <c r="Y27" s="81"/>
      <c r="Z27" s="81" t="b">
        <f t="shared" si="9"/>
        <v>0</v>
      </c>
      <c r="AA27" s="81"/>
      <c r="AB27" s="81" t="b">
        <f t="shared" si="10"/>
        <v>0</v>
      </c>
      <c r="AC27" s="80" t="s">
        <v>558</v>
      </c>
      <c r="AD27" s="80">
        <f t="shared" si="11"/>
        <v>10</v>
      </c>
      <c r="AE27" s="81"/>
      <c r="AF27" s="81" t="b">
        <f t="shared" si="12"/>
        <v>0</v>
      </c>
      <c r="AG27" s="80" t="s">
        <v>558</v>
      </c>
      <c r="AH27" s="80">
        <f t="shared" si="13"/>
        <v>10</v>
      </c>
      <c r="AI27" s="81"/>
      <c r="AJ27" s="81" t="b">
        <f t="shared" si="14"/>
        <v>0</v>
      </c>
      <c r="AK27" s="81"/>
      <c r="AL27" s="81" t="b">
        <f t="shared" si="15"/>
        <v>0</v>
      </c>
      <c r="AM27" s="80">
        <v>18</v>
      </c>
      <c r="AN27" s="80">
        <f t="shared" si="16"/>
        <v>168</v>
      </c>
      <c r="AO27" s="82">
        <f t="shared" si="17"/>
        <v>9.3333333333333339</v>
      </c>
      <c r="AP27" s="81"/>
      <c r="AQ27" s="81"/>
      <c r="AR27" s="81"/>
      <c r="AS27" s="81"/>
      <c r="AT27" s="81">
        <v>0</v>
      </c>
      <c r="AU27" s="44"/>
      <c r="AV27" s="44"/>
    </row>
    <row r="28" spans="1:48" ht="44.25" customHeight="1" x14ac:dyDescent="0.3">
      <c r="A28" s="65">
        <v>22</v>
      </c>
      <c r="B28" s="65" t="s">
        <v>575</v>
      </c>
      <c r="C28" s="66" t="s">
        <v>134</v>
      </c>
      <c r="D28" s="79" t="s">
        <v>133</v>
      </c>
      <c r="E28" s="80" t="s">
        <v>559</v>
      </c>
      <c r="F28" s="80">
        <f t="shared" si="0"/>
        <v>8</v>
      </c>
      <c r="G28" s="81"/>
      <c r="H28" s="81" t="b">
        <f t="shared" si="1"/>
        <v>0</v>
      </c>
      <c r="I28" s="81"/>
      <c r="J28" s="81" t="b">
        <f t="shared" si="19"/>
        <v>0</v>
      </c>
      <c r="K28" s="81"/>
      <c r="L28" s="81" t="b">
        <f t="shared" si="2"/>
        <v>0</v>
      </c>
      <c r="M28" s="81"/>
      <c r="N28" s="81" t="b">
        <f t="shared" si="3"/>
        <v>0</v>
      </c>
      <c r="O28" s="80" t="s">
        <v>561</v>
      </c>
      <c r="P28" s="80">
        <f t="shared" si="4"/>
        <v>9</v>
      </c>
      <c r="Q28" s="81"/>
      <c r="R28" s="81" t="b">
        <f t="shared" si="5"/>
        <v>0</v>
      </c>
      <c r="S28" s="81"/>
      <c r="T28" s="81" t="b">
        <f t="shared" si="6"/>
        <v>0</v>
      </c>
      <c r="U28" s="81"/>
      <c r="V28" s="81" t="b">
        <f t="shared" si="7"/>
        <v>0</v>
      </c>
      <c r="W28" s="80" t="s">
        <v>559</v>
      </c>
      <c r="X28" s="80">
        <f t="shared" si="8"/>
        <v>8</v>
      </c>
      <c r="Y28" s="81"/>
      <c r="Z28" s="81" t="b">
        <f t="shared" si="9"/>
        <v>0</v>
      </c>
      <c r="AA28" s="81"/>
      <c r="AB28" s="81" t="b">
        <f t="shared" si="10"/>
        <v>0</v>
      </c>
      <c r="AC28" s="81"/>
      <c r="AD28" s="81" t="b">
        <f t="shared" si="11"/>
        <v>0</v>
      </c>
      <c r="AE28" s="81"/>
      <c r="AF28" s="81" t="b">
        <f t="shared" si="12"/>
        <v>0</v>
      </c>
      <c r="AG28" s="81"/>
      <c r="AH28" s="81" t="b">
        <f t="shared" si="13"/>
        <v>0</v>
      </c>
      <c r="AI28" s="81"/>
      <c r="AJ28" s="81" t="b">
        <f t="shared" si="14"/>
        <v>0</v>
      </c>
      <c r="AK28" s="81"/>
      <c r="AL28" s="81" t="b">
        <f t="shared" si="15"/>
        <v>0</v>
      </c>
      <c r="AM28" s="80">
        <v>18</v>
      </c>
      <c r="AN28" s="80">
        <f t="shared" si="16"/>
        <v>150</v>
      </c>
      <c r="AO28" s="82">
        <f t="shared" si="17"/>
        <v>8.3333333333333339</v>
      </c>
      <c r="AP28" s="81"/>
      <c r="AQ28" s="81"/>
      <c r="AR28" s="81"/>
      <c r="AS28" s="81"/>
      <c r="AT28" s="81">
        <v>0</v>
      </c>
      <c r="AU28" s="44"/>
      <c r="AV28" s="44"/>
    </row>
    <row r="29" spans="1:48" ht="29.25" customHeight="1" x14ac:dyDescent="0.3">
      <c r="A29" s="65">
        <v>23</v>
      </c>
      <c r="B29" s="65" t="s">
        <v>575</v>
      </c>
      <c r="C29" s="65" t="s">
        <v>136</v>
      </c>
      <c r="D29" s="79" t="s">
        <v>135</v>
      </c>
      <c r="E29" s="80" t="s">
        <v>561</v>
      </c>
      <c r="F29" s="80">
        <f t="shared" si="0"/>
        <v>9</v>
      </c>
      <c r="G29" s="80" t="s">
        <v>558</v>
      </c>
      <c r="H29" s="80">
        <f t="shared" si="1"/>
        <v>10</v>
      </c>
      <c r="I29" s="81"/>
      <c r="J29" s="81" t="b">
        <f t="shared" si="19"/>
        <v>0</v>
      </c>
      <c r="K29" s="81"/>
      <c r="L29" s="81" t="b">
        <f t="shared" si="2"/>
        <v>0</v>
      </c>
      <c r="M29" s="81"/>
      <c r="N29" s="81" t="b">
        <f t="shared" si="3"/>
        <v>0</v>
      </c>
      <c r="O29" s="81"/>
      <c r="P29" s="81" t="b">
        <f t="shared" si="4"/>
        <v>0</v>
      </c>
      <c r="Q29" s="81"/>
      <c r="R29" s="81" t="b">
        <f t="shared" si="5"/>
        <v>0</v>
      </c>
      <c r="S29" s="81"/>
      <c r="T29" s="81" t="b">
        <f t="shared" si="6"/>
        <v>0</v>
      </c>
      <c r="U29" s="81"/>
      <c r="V29" s="81" t="b">
        <f t="shared" si="7"/>
        <v>0</v>
      </c>
      <c r="W29" s="81"/>
      <c r="X29" s="81" t="b">
        <f t="shared" si="8"/>
        <v>0</v>
      </c>
      <c r="Y29" s="81"/>
      <c r="Z29" s="81" t="b">
        <f t="shared" si="9"/>
        <v>0</v>
      </c>
      <c r="AA29" s="81"/>
      <c r="AB29" s="81" t="b">
        <f t="shared" si="10"/>
        <v>0</v>
      </c>
      <c r="AC29" s="81"/>
      <c r="AD29" s="81" t="b">
        <f t="shared" si="11"/>
        <v>0</v>
      </c>
      <c r="AE29" s="81"/>
      <c r="AF29" s="81" t="b">
        <f t="shared" si="12"/>
        <v>0</v>
      </c>
      <c r="AG29" s="81"/>
      <c r="AH29" s="81" t="b">
        <f t="shared" si="13"/>
        <v>0</v>
      </c>
      <c r="AI29" s="81"/>
      <c r="AJ29" s="81" t="b">
        <f t="shared" si="14"/>
        <v>0</v>
      </c>
      <c r="AK29" s="81"/>
      <c r="AL29" s="81" t="b">
        <f t="shared" si="15"/>
        <v>0</v>
      </c>
      <c r="AM29" s="80">
        <v>12</v>
      </c>
      <c r="AN29" s="80">
        <f t="shared" si="16"/>
        <v>114</v>
      </c>
      <c r="AO29" s="82">
        <f t="shared" si="17"/>
        <v>9.5</v>
      </c>
      <c r="AP29" s="81"/>
      <c r="AQ29" s="81"/>
      <c r="AR29" s="81"/>
      <c r="AS29" s="81"/>
      <c r="AT29" s="81">
        <v>0</v>
      </c>
      <c r="AU29" s="44"/>
      <c r="AV29" s="44"/>
    </row>
    <row r="30" spans="1:48" ht="29.25" customHeight="1" x14ac:dyDescent="0.3">
      <c r="A30" s="65">
        <v>24</v>
      </c>
      <c r="B30" s="65" t="s">
        <v>575</v>
      </c>
      <c r="C30" s="65" t="s">
        <v>138</v>
      </c>
      <c r="D30" s="79" t="s">
        <v>137</v>
      </c>
      <c r="E30" s="80" t="s">
        <v>559</v>
      </c>
      <c r="F30" s="80">
        <f t="shared" si="0"/>
        <v>8</v>
      </c>
      <c r="G30" s="81"/>
      <c r="H30" s="81" t="b">
        <f t="shared" si="1"/>
        <v>0</v>
      </c>
      <c r="I30" s="81"/>
      <c r="J30" s="81" t="b">
        <f t="shared" si="19"/>
        <v>0</v>
      </c>
      <c r="K30" s="81"/>
      <c r="L30" s="81" t="b">
        <f t="shared" si="2"/>
        <v>0</v>
      </c>
      <c r="M30" s="81"/>
      <c r="N30" s="81" t="b">
        <f t="shared" si="3"/>
        <v>0</v>
      </c>
      <c r="O30" s="81"/>
      <c r="P30" s="81" t="b">
        <f t="shared" si="4"/>
        <v>0</v>
      </c>
      <c r="Q30" s="81"/>
      <c r="R30" s="81" t="b">
        <f t="shared" si="5"/>
        <v>0</v>
      </c>
      <c r="S30" s="81"/>
      <c r="T30" s="81" t="b">
        <f t="shared" si="6"/>
        <v>0</v>
      </c>
      <c r="U30" s="81"/>
      <c r="V30" s="81" t="b">
        <f t="shared" si="7"/>
        <v>0</v>
      </c>
      <c r="W30" s="81"/>
      <c r="X30" s="81" t="b">
        <f t="shared" si="8"/>
        <v>0</v>
      </c>
      <c r="Y30" s="81"/>
      <c r="Z30" s="81" t="b">
        <f t="shared" si="9"/>
        <v>0</v>
      </c>
      <c r="AA30" s="81"/>
      <c r="AB30" s="81" t="b">
        <f t="shared" si="10"/>
        <v>0</v>
      </c>
      <c r="AC30" s="80" t="s">
        <v>561</v>
      </c>
      <c r="AD30" s="80">
        <f t="shared" si="11"/>
        <v>9</v>
      </c>
      <c r="AE30" s="81"/>
      <c r="AF30" s="81" t="b">
        <f t="shared" si="12"/>
        <v>0</v>
      </c>
      <c r="AG30" s="80" t="s">
        <v>559</v>
      </c>
      <c r="AH30" s="80">
        <f t="shared" si="13"/>
        <v>8</v>
      </c>
      <c r="AI30" s="81"/>
      <c r="AJ30" s="81" t="b">
        <f t="shared" si="14"/>
        <v>0</v>
      </c>
      <c r="AK30" s="81"/>
      <c r="AL30" s="81" t="b">
        <f t="shared" si="15"/>
        <v>0</v>
      </c>
      <c r="AM30" s="80">
        <v>18</v>
      </c>
      <c r="AN30" s="80">
        <f t="shared" si="16"/>
        <v>150</v>
      </c>
      <c r="AO30" s="82">
        <f t="shared" si="17"/>
        <v>8.3333333333333339</v>
      </c>
      <c r="AP30" s="81"/>
      <c r="AQ30" s="81"/>
      <c r="AR30" s="81"/>
      <c r="AS30" s="81"/>
      <c r="AT30" s="81">
        <v>0</v>
      </c>
      <c r="AU30" s="44"/>
      <c r="AV30" s="44"/>
    </row>
    <row r="31" spans="1:48" ht="29.25" customHeight="1" x14ac:dyDescent="0.3">
      <c r="A31" s="65">
        <v>25</v>
      </c>
      <c r="B31" s="65" t="s">
        <v>575</v>
      </c>
      <c r="C31" s="65" t="s">
        <v>140</v>
      </c>
      <c r="D31" s="79" t="s">
        <v>139</v>
      </c>
      <c r="E31" s="80" t="s">
        <v>561</v>
      </c>
      <c r="F31" s="80">
        <f t="shared" si="0"/>
        <v>9</v>
      </c>
      <c r="G31" s="81"/>
      <c r="H31" s="81" t="b">
        <f t="shared" si="1"/>
        <v>0</v>
      </c>
      <c r="I31" s="81"/>
      <c r="J31" s="81" t="b">
        <f t="shared" si="19"/>
        <v>0</v>
      </c>
      <c r="K31" s="81"/>
      <c r="L31" s="81" t="b">
        <f t="shared" si="2"/>
        <v>0</v>
      </c>
      <c r="M31" s="80" t="s">
        <v>559</v>
      </c>
      <c r="N31" s="80">
        <f t="shared" si="3"/>
        <v>8</v>
      </c>
      <c r="O31" s="81"/>
      <c r="P31" s="81" t="b">
        <f t="shared" si="4"/>
        <v>0</v>
      </c>
      <c r="Q31" s="81"/>
      <c r="R31" s="81" t="b">
        <f t="shared" si="5"/>
        <v>0</v>
      </c>
      <c r="S31" s="81"/>
      <c r="T31" s="81" t="b">
        <f t="shared" si="6"/>
        <v>0</v>
      </c>
      <c r="U31" s="81"/>
      <c r="V31" s="81" t="b">
        <f t="shared" si="7"/>
        <v>0</v>
      </c>
      <c r="W31" s="81"/>
      <c r="X31" s="81" t="b">
        <f t="shared" si="8"/>
        <v>0</v>
      </c>
      <c r="Y31" s="81"/>
      <c r="Z31" s="81" t="b">
        <f t="shared" si="9"/>
        <v>0</v>
      </c>
      <c r="AA31" s="81"/>
      <c r="AB31" s="81" t="b">
        <f t="shared" si="10"/>
        <v>0</v>
      </c>
      <c r="AC31" s="81"/>
      <c r="AD31" s="81" t="b">
        <f t="shared" si="11"/>
        <v>0</v>
      </c>
      <c r="AE31" s="81"/>
      <c r="AF31" s="81" t="b">
        <f t="shared" si="12"/>
        <v>0</v>
      </c>
      <c r="AG31" s="80" t="s">
        <v>558</v>
      </c>
      <c r="AH31" s="80">
        <f t="shared" si="13"/>
        <v>10</v>
      </c>
      <c r="AI31" s="81"/>
      <c r="AJ31" s="81" t="b">
        <f t="shared" si="14"/>
        <v>0</v>
      </c>
      <c r="AK31" s="81"/>
      <c r="AL31" s="81" t="b">
        <f t="shared" si="15"/>
        <v>0</v>
      </c>
      <c r="AM31" s="80">
        <v>18</v>
      </c>
      <c r="AN31" s="80">
        <f t="shared" si="16"/>
        <v>162</v>
      </c>
      <c r="AO31" s="82">
        <f t="shared" si="17"/>
        <v>9</v>
      </c>
      <c r="AP31" s="81"/>
      <c r="AQ31" s="81"/>
      <c r="AR31" s="81"/>
      <c r="AS31" s="81"/>
      <c r="AT31" s="81">
        <v>0</v>
      </c>
      <c r="AU31" s="44"/>
      <c r="AV31" s="44"/>
    </row>
    <row r="32" spans="1:48" ht="29.25" customHeight="1" x14ac:dyDescent="0.3">
      <c r="A32" s="65">
        <v>26</v>
      </c>
      <c r="B32" s="65" t="s">
        <v>575</v>
      </c>
      <c r="C32" s="65" t="s">
        <v>142</v>
      </c>
      <c r="D32" s="79" t="s">
        <v>141</v>
      </c>
      <c r="E32" s="80" t="s">
        <v>561</v>
      </c>
      <c r="F32" s="80">
        <f t="shared" si="0"/>
        <v>9</v>
      </c>
      <c r="G32" s="81"/>
      <c r="H32" s="81" t="b">
        <f t="shared" si="1"/>
        <v>0</v>
      </c>
      <c r="I32" s="81"/>
      <c r="J32" s="81" t="b">
        <f t="shared" si="19"/>
        <v>0</v>
      </c>
      <c r="K32" s="80" t="s">
        <v>558</v>
      </c>
      <c r="L32" s="80">
        <f t="shared" si="2"/>
        <v>10</v>
      </c>
      <c r="M32" s="80" t="s">
        <v>558</v>
      </c>
      <c r="N32" s="80">
        <f t="shared" si="3"/>
        <v>10</v>
      </c>
      <c r="O32" s="81"/>
      <c r="P32" s="81" t="b">
        <f t="shared" si="4"/>
        <v>0</v>
      </c>
      <c r="Q32" s="81"/>
      <c r="R32" s="81" t="b">
        <f t="shared" si="5"/>
        <v>0</v>
      </c>
      <c r="S32" s="81"/>
      <c r="T32" s="81" t="b">
        <f t="shared" si="6"/>
        <v>0</v>
      </c>
      <c r="U32" s="81"/>
      <c r="V32" s="81" t="b">
        <f t="shared" si="7"/>
        <v>0</v>
      </c>
      <c r="W32" s="81"/>
      <c r="X32" s="81" t="b">
        <f t="shared" si="8"/>
        <v>0</v>
      </c>
      <c r="Y32" s="81"/>
      <c r="Z32" s="81" t="b">
        <f t="shared" si="9"/>
        <v>0</v>
      </c>
      <c r="AA32" s="81"/>
      <c r="AB32" s="81" t="b">
        <f t="shared" si="10"/>
        <v>0</v>
      </c>
      <c r="AC32" s="81"/>
      <c r="AD32" s="81" t="b">
        <f t="shared" si="11"/>
        <v>0</v>
      </c>
      <c r="AE32" s="81"/>
      <c r="AF32" s="81" t="b">
        <f t="shared" si="12"/>
        <v>0</v>
      </c>
      <c r="AG32" s="81"/>
      <c r="AH32" s="81" t="b">
        <f t="shared" si="13"/>
        <v>0</v>
      </c>
      <c r="AI32" s="81"/>
      <c r="AJ32" s="81" t="b">
        <f t="shared" si="14"/>
        <v>0</v>
      </c>
      <c r="AK32" s="81"/>
      <c r="AL32" s="81" t="b">
        <f t="shared" si="15"/>
        <v>0</v>
      </c>
      <c r="AM32" s="80">
        <v>18</v>
      </c>
      <c r="AN32" s="80">
        <f t="shared" si="16"/>
        <v>174</v>
      </c>
      <c r="AO32" s="82">
        <f t="shared" si="17"/>
        <v>9.6666666666666661</v>
      </c>
      <c r="AP32" s="81"/>
      <c r="AQ32" s="81"/>
      <c r="AR32" s="81"/>
      <c r="AS32" s="81"/>
      <c r="AT32" s="81">
        <v>0</v>
      </c>
      <c r="AU32" s="44"/>
      <c r="AV32" s="44"/>
    </row>
    <row r="33" spans="1:55" ht="57.75" customHeight="1" x14ac:dyDescent="0.3">
      <c r="A33" s="65">
        <v>27</v>
      </c>
      <c r="B33" s="65" t="s">
        <v>575</v>
      </c>
      <c r="C33" s="66" t="s">
        <v>144</v>
      </c>
      <c r="D33" s="79" t="s">
        <v>143</v>
      </c>
      <c r="E33" s="80" t="s">
        <v>559</v>
      </c>
      <c r="F33" s="80">
        <f t="shared" si="0"/>
        <v>8</v>
      </c>
      <c r="G33" s="81"/>
      <c r="H33" s="81" t="b">
        <f t="shared" si="1"/>
        <v>0</v>
      </c>
      <c r="I33" s="81"/>
      <c r="J33" s="81" t="b">
        <f t="shared" si="19"/>
        <v>0</v>
      </c>
      <c r="K33" s="81"/>
      <c r="L33" s="81" t="b">
        <f t="shared" si="2"/>
        <v>0</v>
      </c>
      <c r="M33" s="81"/>
      <c r="N33" s="81" t="b">
        <f t="shared" si="3"/>
        <v>0</v>
      </c>
      <c r="O33" s="81"/>
      <c r="P33" s="81" t="b">
        <f t="shared" si="4"/>
        <v>0</v>
      </c>
      <c r="Q33" s="80" t="s">
        <v>561</v>
      </c>
      <c r="R33" s="80">
        <f t="shared" si="5"/>
        <v>9</v>
      </c>
      <c r="S33" s="81"/>
      <c r="T33" s="81" t="b">
        <f t="shared" si="6"/>
        <v>0</v>
      </c>
      <c r="U33" s="81"/>
      <c r="V33" s="81" t="b">
        <f t="shared" si="7"/>
        <v>0</v>
      </c>
      <c r="W33" s="81"/>
      <c r="X33" s="81" t="b">
        <f t="shared" si="8"/>
        <v>0</v>
      </c>
      <c r="Y33" s="81"/>
      <c r="Z33" s="81" t="b">
        <f t="shared" si="9"/>
        <v>0</v>
      </c>
      <c r="AA33" s="81"/>
      <c r="AB33" s="81" t="b">
        <f t="shared" si="10"/>
        <v>0</v>
      </c>
      <c r="AC33" s="81"/>
      <c r="AD33" s="81" t="b">
        <f t="shared" si="11"/>
        <v>0</v>
      </c>
      <c r="AE33" s="81"/>
      <c r="AF33" s="81" t="b">
        <f t="shared" si="12"/>
        <v>0</v>
      </c>
      <c r="AG33" s="81"/>
      <c r="AH33" s="81" t="b">
        <f t="shared" si="13"/>
        <v>0</v>
      </c>
      <c r="AI33" s="85" t="s">
        <v>561</v>
      </c>
      <c r="AJ33" s="80">
        <f t="shared" si="14"/>
        <v>9</v>
      </c>
      <c r="AK33" s="81"/>
      <c r="AL33" s="81" t="b">
        <f t="shared" si="15"/>
        <v>0</v>
      </c>
      <c r="AM33" s="80">
        <v>18</v>
      </c>
      <c r="AN33" s="80">
        <f t="shared" si="16"/>
        <v>156</v>
      </c>
      <c r="AO33" s="82">
        <f t="shared" si="17"/>
        <v>8.6666666666666661</v>
      </c>
      <c r="AP33" s="81"/>
      <c r="AQ33" s="81"/>
      <c r="AR33" s="81"/>
      <c r="AS33" s="81"/>
      <c r="AT33" s="81">
        <v>0</v>
      </c>
      <c r="AU33" s="44"/>
      <c r="AV33" s="44"/>
    </row>
    <row r="34" spans="1:55" ht="38.25" customHeight="1" x14ac:dyDescent="0.3">
      <c r="A34" s="65">
        <v>28</v>
      </c>
      <c r="B34" s="65" t="s">
        <v>575</v>
      </c>
      <c r="C34" s="65" t="s">
        <v>146</v>
      </c>
      <c r="D34" s="79" t="s">
        <v>145</v>
      </c>
      <c r="E34" s="80" t="s">
        <v>583</v>
      </c>
      <c r="F34" s="80">
        <f t="shared" si="0"/>
        <v>5</v>
      </c>
      <c r="G34" s="80" t="s">
        <v>561</v>
      </c>
      <c r="H34" s="80">
        <f t="shared" si="1"/>
        <v>9</v>
      </c>
      <c r="I34" s="81"/>
      <c r="J34" s="81" t="b">
        <f t="shared" si="19"/>
        <v>0</v>
      </c>
      <c r="K34" s="81"/>
      <c r="L34" s="81" t="b">
        <f t="shared" si="2"/>
        <v>0</v>
      </c>
      <c r="M34" s="80" t="s">
        <v>557</v>
      </c>
      <c r="N34" s="80">
        <f t="shared" si="3"/>
        <v>7</v>
      </c>
      <c r="O34" s="81"/>
      <c r="P34" s="81" t="b">
        <f t="shared" si="4"/>
        <v>0</v>
      </c>
      <c r="Q34" s="81"/>
      <c r="R34" s="81" t="b">
        <f t="shared" si="5"/>
        <v>0</v>
      </c>
      <c r="S34" s="81"/>
      <c r="T34" s="81" t="b">
        <f t="shared" si="6"/>
        <v>0</v>
      </c>
      <c r="U34" s="81"/>
      <c r="V34" s="81" t="b">
        <f t="shared" si="7"/>
        <v>0</v>
      </c>
      <c r="W34" s="81"/>
      <c r="X34" s="81" t="b">
        <f t="shared" si="8"/>
        <v>0</v>
      </c>
      <c r="Y34" s="81"/>
      <c r="Z34" s="81" t="b">
        <f t="shared" si="9"/>
        <v>0</v>
      </c>
      <c r="AA34" s="81"/>
      <c r="AB34" s="81" t="b">
        <f t="shared" si="10"/>
        <v>0</v>
      </c>
      <c r="AC34" s="81"/>
      <c r="AD34" s="81" t="b">
        <f t="shared" si="11"/>
        <v>0</v>
      </c>
      <c r="AE34" s="81"/>
      <c r="AF34" s="81" t="b">
        <f t="shared" si="12"/>
        <v>0</v>
      </c>
      <c r="AG34" s="81"/>
      <c r="AH34" s="81" t="b">
        <f t="shared" si="13"/>
        <v>0</v>
      </c>
      <c r="AI34" s="81"/>
      <c r="AJ34" s="81" t="b">
        <f t="shared" si="14"/>
        <v>0</v>
      </c>
      <c r="AK34" s="81"/>
      <c r="AL34" s="81" t="b">
        <f t="shared" si="15"/>
        <v>0</v>
      </c>
      <c r="AM34" s="80">
        <v>18</v>
      </c>
      <c r="AN34" s="80">
        <f t="shared" si="16"/>
        <v>126</v>
      </c>
      <c r="AO34" s="82">
        <f t="shared" si="17"/>
        <v>7</v>
      </c>
      <c r="AP34" s="81"/>
      <c r="AQ34" s="81"/>
      <c r="AR34" s="81"/>
      <c r="AS34" s="81"/>
      <c r="AT34" s="81">
        <v>0</v>
      </c>
      <c r="AU34" s="44"/>
      <c r="AV34" s="44"/>
    </row>
    <row r="35" spans="1:55" ht="36.75" customHeight="1" x14ac:dyDescent="0.3">
      <c r="A35" s="65">
        <v>29</v>
      </c>
      <c r="B35" s="65" t="s">
        <v>575</v>
      </c>
      <c r="C35" s="66" t="s">
        <v>148</v>
      </c>
      <c r="D35" s="79" t="s">
        <v>147</v>
      </c>
      <c r="E35" s="80" t="s">
        <v>559</v>
      </c>
      <c r="F35" s="80">
        <f t="shared" si="0"/>
        <v>8</v>
      </c>
      <c r="G35" s="81"/>
      <c r="H35" s="81" t="b">
        <f t="shared" si="1"/>
        <v>0</v>
      </c>
      <c r="I35" s="81"/>
      <c r="J35" s="81" t="b">
        <f t="shared" si="19"/>
        <v>0</v>
      </c>
      <c r="K35" s="81"/>
      <c r="L35" s="81" t="b">
        <f t="shared" si="2"/>
        <v>0</v>
      </c>
      <c r="M35" s="81"/>
      <c r="N35" s="81" t="b">
        <f t="shared" si="3"/>
        <v>0</v>
      </c>
      <c r="O35" s="80" t="s">
        <v>561</v>
      </c>
      <c r="P35" s="80">
        <f t="shared" si="4"/>
        <v>9</v>
      </c>
      <c r="Q35" s="81"/>
      <c r="R35" s="81" t="b">
        <f t="shared" si="5"/>
        <v>0</v>
      </c>
      <c r="S35" s="81"/>
      <c r="T35" s="81" t="b">
        <f t="shared" si="6"/>
        <v>0</v>
      </c>
      <c r="U35" s="81"/>
      <c r="V35" s="81" t="b">
        <f t="shared" si="7"/>
        <v>0</v>
      </c>
      <c r="W35" s="81"/>
      <c r="X35" s="81" t="b">
        <f t="shared" si="8"/>
        <v>0</v>
      </c>
      <c r="Y35" s="81"/>
      <c r="Z35" s="81" t="b">
        <f t="shared" si="9"/>
        <v>0</v>
      </c>
      <c r="AA35" s="81"/>
      <c r="AB35" s="81" t="b">
        <f t="shared" si="10"/>
        <v>0</v>
      </c>
      <c r="AC35" s="81"/>
      <c r="AD35" s="81" t="b">
        <f t="shared" si="11"/>
        <v>0</v>
      </c>
      <c r="AE35" s="81"/>
      <c r="AF35" s="81" t="b">
        <f t="shared" si="12"/>
        <v>0</v>
      </c>
      <c r="AG35" s="80" t="s">
        <v>559</v>
      </c>
      <c r="AH35" s="80">
        <f t="shared" si="13"/>
        <v>8</v>
      </c>
      <c r="AI35" s="81"/>
      <c r="AJ35" s="81" t="b">
        <f t="shared" si="14"/>
        <v>0</v>
      </c>
      <c r="AK35" s="81"/>
      <c r="AL35" s="81" t="b">
        <f t="shared" si="15"/>
        <v>0</v>
      </c>
      <c r="AM35" s="80">
        <v>18</v>
      </c>
      <c r="AN35" s="80">
        <f t="shared" si="16"/>
        <v>150</v>
      </c>
      <c r="AO35" s="82">
        <f t="shared" si="17"/>
        <v>8.3333333333333339</v>
      </c>
      <c r="AP35" s="81"/>
      <c r="AQ35" s="81"/>
      <c r="AR35" s="81"/>
      <c r="AS35" s="81"/>
      <c r="AT35" s="81">
        <v>0</v>
      </c>
      <c r="AU35" s="44"/>
      <c r="AV35" s="44"/>
    </row>
    <row r="36" spans="1:55" ht="29.25" customHeight="1" x14ac:dyDescent="0.3">
      <c r="A36" s="65">
        <v>30</v>
      </c>
      <c r="B36" s="65" t="s">
        <v>575</v>
      </c>
      <c r="C36" s="65" t="s">
        <v>150</v>
      </c>
      <c r="D36" s="79" t="s">
        <v>149</v>
      </c>
      <c r="E36" s="80" t="s">
        <v>561</v>
      </c>
      <c r="F36" s="80">
        <f t="shared" si="0"/>
        <v>9</v>
      </c>
      <c r="G36" s="81"/>
      <c r="H36" s="81" t="b">
        <f t="shared" si="1"/>
        <v>0</v>
      </c>
      <c r="I36" s="81"/>
      <c r="J36" s="81" t="b">
        <f t="shared" si="19"/>
        <v>0</v>
      </c>
      <c r="K36" s="80" t="s">
        <v>561</v>
      </c>
      <c r="L36" s="80">
        <f t="shared" si="2"/>
        <v>9</v>
      </c>
      <c r="M36" s="80" t="s">
        <v>558</v>
      </c>
      <c r="N36" s="80">
        <f t="shared" si="3"/>
        <v>10</v>
      </c>
      <c r="O36" s="81"/>
      <c r="P36" s="81" t="b">
        <f t="shared" si="4"/>
        <v>0</v>
      </c>
      <c r="Q36" s="81"/>
      <c r="R36" s="81" t="b">
        <f t="shared" si="5"/>
        <v>0</v>
      </c>
      <c r="S36" s="81"/>
      <c r="T36" s="81" t="b">
        <f t="shared" si="6"/>
        <v>0</v>
      </c>
      <c r="U36" s="81"/>
      <c r="V36" s="81" t="b">
        <f t="shared" si="7"/>
        <v>0</v>
      </c>
      <c r="W36" s="81"/>
      <c r="X36" s="81" t="b">
        <f t="shared" si="8"/>
        <v>0</v>
      </c>
      <c r="Y36" s="81"/>
      <c r="Z36" s="81" t="b">
        <f t="shared" si="9"/>
        <v>0</v>
      </c>
      <c r="AA36" s="81"/>
      <c r="AB36" s="81" t="b">
        <f t="shared" si="10"/>
        <v>0</v>
      </c>
      <c r="AC36" s="81"/>
      <c r="AD36" s="81" t="b">
        <f t="shared" si="11"/>
        <v>0</v>
      </c>
      <c r="AE36" s="81"/>
      <c r="AF36" s="81" t="b">
        <f t="shared" si="12"/>
        <v>0</v>
      </c>
      <c r="AG36" s="81"/>
      <c r="AH36" s="81" t="b">
        <f t="shared" si="13"/>
        <v>0</v>
      </c>
      <c r="AI36" s="81"/>
      <c r="AJ36" s="81" t="b">
        <f t="shared" si="14"/>
        <v>0</v>
      </c>
      <c r="AK36" s="81"/>
      <c r="AL36" s="81" t="b">
        <f t="shared" si="15"/>
        <v>0</v>
      </c>
      <c r="AM36" s="80">
        <v>18</v>
      </c>
      <c r="AN36" s="80">
        <f t="shared" si="16"/>
        <v>168</v>
      </c>
      <c r="AO36" s="82">
        <f t="shared" si="17"/>
        <v>9.3333333333333339</v>
      </c>
      <c r="AP36" s="81"/>
      <c r="AQ36" s="81"/>
      <c r="AR36" s="81"/>
      <c r="AS36" s="81"/>
      <c r="AT36" s="81">
        <v>0</v>
      </c>
      <c r="AU36" s="44"/>
      <c r="AV36" s="44"/>
    </row>
    <row r="37" spans="1:55" ht="44.25" customHeight="1" x14ac:dyDescent="0.3">
      <c r="A37" s="65">
        <v>31</v>
      </c>
      <c r="B37" s="65" t="s">
        <v>575</v>
      </c>
      <c r="C37" s="66" t="s">
        <v>152</v>
      </c>
      <c r="D37" s="79" t="s">
        <v>151</v>
      </c>
      <c r="E37" s="80" t="s">
        <v>557</v>
      </c>
      <c r="F37" s="80">
        <f t="shared" si="0"/>
        <v>7</v>
      </c>
      <c r="G37" s="81"/>
      <c r="H37" s="81" t="b">
        <f t="shared" si="1"/>
        <v>0</v>
      </c>
      <c r="I37" s="85" t="s">
        <v>560</v>
      </c>
      <c r="J37" s="80">
        <f t="shared" si="19"/>
        <v>6</v>
      </c>
      <c r="K37" s="81"/>
      <c r="L37" s="81" t="b">
        <f t="shared" si="2"/>
        <v>0</v>
      </c>
      <c r="M37" s="87" t="s">
        <v>564</v>
      </c>
      <c r="N37" s="87">
        <f t="shared" si="3"/>
        <v>0</v>
      </c>
      <c r="O37" s="81"/>
      <c r="P37" s="81" t="b">
        <f t="shared" si="4"/>
        <v>0</v>
      </c>
      <c r="Q37" s="81"/>
      <c r="R37" s="81" t="b">
        <f t="shared" si="5"/>
        <v>0</v>
      </c>
      <c r="S37" s="81"/>
      <c r="T37" s="81" t="b">
        <f t="shared" si="6"/>
        <v>0</v>
      </c>
      <c r="U37" s="81"/>
      <c r="V37" s="81" t="b">
        <f t="shared" si="7"/>
        <v>0</v>
      </c>
      <c r="W37" s="81"/>
      <c r="X37" s="81" t="b">
        <f t="shared" si="8"/>
        <v>0</v>
      </c>
      <c r="Y37" s="81"/>
      <c r="Z37" s="81" t="b">
        <f t="shared" si="9"/>
        <v>0</v>
      </c>
      <c r="AA37" s="81"/>
      <c r="AB37" s="81" t="b">
        <f t="shared" si="10"/>
        <v>0</v>
      </c>
      <c r="AC37" s="81"/>
      <c r="AD37" s="81" t="b">
        <f t="shared" si="11"/>
        <v>0</v>
      </c>
      <c r="AE37" s="81"/>
      <c r="AF37" s="81" t="b">
        <f t="shared" si="12"/>
        <v>0</v>
      </c>
      <c r="AG37" s="81"/>
      <c r="AH37" s="81" t="b">
        <f t="shared" si="13"/>
        <v>0</v>
      </c>
      <c r="AI37" s="81"/>
      <c r="AJ37" s="81" t="b">
        <f t="shared" si="14"/>
        <v>0</v>
      </c>
      <c r="AK37" s="81"/>
      <c r="AL37" s="81" t="b">
        <f t="shared" si="15"/>
        <v>0</v>
      </c>
      <c r="AM37" s="80">
        <v>18</v>
      </c>
      <c r="AN37" s="80">
        <f t="shared" si="16"/>
        <v>78</v>
      </c>
      <c r="AO37" s="82">
        <f t="shared" si="17"/>
        <v>4.333333333333333</v>
      </c>
      <c r="AP37" s="81"/>
      <c r="AQ37" s="81"/>
      <c r="AR37" s="81"/>
      <c r="AS37" s="81"/>
      <c r="AT37" s="81">
        <v>0</v>
      </c>
      <c r="AU37" s="44"/>
      <c r="AV37" s="44"/>
    </row>
    <row r="38" spans="1:55" ht="29.25" customHeight="1" x14ac:dyDescent="0.3">
      <c r="A38" s="65">
        <v>32</v>
      </c>
      <c r="B38" s="65" t="s">
        <v>575</v>
      </c>
      <c r="C38" s="65" t="s">
        <v>153</v>
      </c>
      <c r="D38" s="79" t="s">
        <v>154</v>
      </c>
      <c r="E38" s="80" t="s">
        <v>559</v>
      </c>
      <c r="F38" s="80">
        <f t="shared" si="0"/>
        <v>8</v>
      </c>
      <c r="G38" s="81"/>
      <c r="H38" s="81" t="b">
        <f t="shared" si="1"/>
        <v>0</v>
      </c>
      <c r="I38" s="81"/>
      <c r="J38" s="81" t="b">
        <f t="shared" si="19"/>
        <v>0</v>
      </c>
      <c r="K38" s="81"/>
      <c r="L38" s="81" t="b">
        <f t="shared" si="2"/>
        <v>0</v>
      </c>
      <c r="M38" s="81"/>
      <c r="N38" s="81" t="b">
        <f t="shared" si="3"/>
        <v>0</v>
      </c>
      <c r="O38" s="81"/>
      <c r="P38" s="81" t="b">
        <f t="shared" si="4"/>
        <v>0</v>
      </c>
      <c r="Q38" s="81"/>
      <c r="R38" s="81" t="b">
        <f t="shared" si="5"/>
        <v>0</v>
      </c>
      <c r="S38" s="81"/>
      <c r="T38" s="81" t="b">
        <f t="shared" si="6"/>
        <v>0</v>
      </c>
      <c r="U38" s="81"/>
      <c r="V38" s="81" t="b">
        <f t="shared" si="7"/>
        <v>0</v>
      </c>
      <c r="W38" s="80" t="s">
        <v>559</v>
      </c>
      <c r="X38" s="80">
        <f t="shared" si="8"/>
        <v>8</v>
      </c>
      <c r="Y38" s="81"/>
      <c r="Z38" s="81" t="b">
        <f t="shared" si="9"/>
        <v>0</v>
      </c>
      <c r="AA38" s="81"/>
      <c r="AB38" s="81" t="b">
        <f t="shared" si="10"/>
        <v>0</v>
      </c>
      <c r="AC38" s="85" t="s">
        <v>557</v>
      </c>
      <c r="AD38" s="85">
        <f t="shared" si="11"/>
        <v>7</v>
      </c>
      <c r="AE38" s="81"/>
      <c r="AF38" s="81" t="b">
        <f t="shared" si="12"/>
        <v>0</v>
      </c>
      <c r="AG38" s="81"/>
      <c r="AH38" s="81" t="b">
        <f t="shared" si="13"/>
        <v>0</v>
      </c>
      <c r="AI38" s="81"/>
      <c r="AJ38" s="81" t="b">
        <f t="shared" si="14"/>
        <v>0</v>
      </c>
      <c r="AK38" s="81"/>
      <c r="AL38" s="81" t="b">
        <f t="shared" si="15"/>
        <v>0</v>
      </c>
      <c r="AM38" s="80">
        <v>18</v>
      </c>
      <c r="AN38" s="80">
        <f t="shared" si="16"/>
        <v>138</v>
      </c>
      <c r="AO38" s="82">
        <f t="shared" si="17"/>
        <v>7.666666666666667</v>
      </c>
      <c r="AP38" s="81"/>
      <c r="AQ38" s="81"/>
      <c r="AR38" s="81"/>
      <c r="AS38" s="81"/>
      <c r="AT38" s="81">
        <v>0</v>
      </c>
      <c r="AU38" s="44"/>
      <c r="AV38" s="44"/>
    </row>
    <row r="39" spans="1:55" ht="29.25" customHeight="1" x14ac:dyDescent="0.3">
      <c r="A39" s="65">
        <v>33</v>
      </c>
      <c r="B39" s="65" t="s">
        <v>575</v>
      </c>
      <c r="C39" s="65" t="s">
        <v>156</v>
      </c>
      <c r="D39" s="79" t="s">
        <v>155</v>
      </c>
      <c r="E39" s="80" t="s">
        <v>583</v>
      </c>
      <c r="F39" s="80">
        <f t="shared" si="0"/>
        <v>5</v>
      </c>
      <c r="G39" s="80" t="s">
        <v>559</v>
      </c>
      <c r="H39" s="80">
        <f t="shared" si="1"/>
        <v>8</v>
      </c>
      <c r="I39" s="81"/>
      <c r="J39" s="81" t="b">
        <f t="shared" si="19"/>
        <v>0</v>
      </c>
      <c r="K39" s="81"/>
      <c r="L39" s="81" t="b">
        <f t="shared" si="2"/>
        <v>0</v>
      </c>
      <c r="M39" s="87" t="s">
        <v>564</v>
      </c>
      <c r="N39" s="87">
        <f t="shared" si="3"/>
        <v>0</v>
      </c>
      <c r="O39" s="81"/>
      <c r="P39" s="81" t="b">
        <f t="shared" si="4"/>
        <v>0</v>
      </c>
      <c r="Q39" s="81"/>
      <c r="R39" s="81" t="b">
        <f t="shared" si="5"/>
        <v>0</v>
      </c>
      <c r="S39" s="81"/>
      <c r="T39" s="81" t="b">
        <f t="shared" si="6"/>
        <v>0</v>
      </c>
      <c r="U39" s="81"/>
      <c r="V39" s="81" t="b">
        <f t="shared" si="7"/>
        <v>0</v>
      </c>
      <c r="W39" s="81"/>
      <c r="X39" s="81" t="b">
        <f t="shared" si="8"/>
        <v>0</v>
      </c>
      <c r="Y39" s="81"/>
      <c r="Z39" s="81" t="b">
        <f t="shared" si="9"/>
        <v>0</v>
      </c>
      <c r="AA39" s="81"/>
      <c r="AB39" s="81" t="b">
        <f t="shared" si="10"/>
        <v>0</v>
      </c>
      <c r="AC39" s="81"/>
      <c r="AD39" s="81" t="b">
        <f t="shared" si="11"/>
        <v>0</v>
      </c>
      <c r="AE39" s="81"/>
      <c r="AF39" s="81" t="b">
        <f t="shared" si="12"/>
        <v>0</v>
      </c>
      <c r="AG39" s="81"/>
      <c r="AH39" s="81" t="b">
        <f t="shared" si="13"/>
        <v>0</v>
      </c>
      <c r="AI39" s="81"/>
      <c r="AJ39" s="81" t="b">
        <f t="shared" si="14"/>
        <v>0</v>
      </c>
      <c r="AK39" s="81"/>
      <c r="AL39" s="81" t="b">
        <f t="shared" si="15"/>
        <v>0</v>
      </c>
      <c r="AM39" s="80">
        <v>18</v>
      </c>
      <c r="AN39" s="80">
        <f t="shared" si="16"/>
        <v>78</v>
      </c>
      <c r="AO39" s="82">
        <f t="shared" si="17"/>
        <v>4.333333333333333</v>
      </c>
      <c r="AP39" s="81"/>
      <c r="AQ39" s="81"/>
      <c r="AR39" s="81"/>
      <c r="AS39" s="81"/>
      <c r="AT39" s="81">
        <v>0</v>
      </c>
      <c r="AU39" s="44"/>
      <c r="AV39" s="44"/>
    </row>
    <row r="40" spans="1:55" ht="29.25" customHeight="1" x14ac:dyDescent="0.3">
      <c r="A40" s="65">
        <v>34</v>
      </c>
      <c r="B40" s="65" t="s">
        <v>575</v>
      </c>
      <c r="C40" s="65" t="s">
        <v>158</v>
      </c>
      <c r="D40" s="79" t="s">
        <v>157</v>
      </c>
      <c r="E40" s="80" t="s">
        <v>561</v>
      </c>
      <c r="F40" s="80">
        <f t="shared" si="0"/>
        <v>9</v>
      </c>
      <c r="G40" s="80" t="s">
        <v>558</v>
      </c>
      <c r="H40" s="80">
        <f t="shared" si="1"/>
        <v>10</v>
      </c>
      <c r="I40" s="81"/>
      <c r="J40" s="81" t="b">
        <f t="shared" si="19"/>
        <v>0</v>
      </c>
      <c r="K40" s="80" t="s">
        <v>559</v>
      </c>
      <c r="L40" s="80">
        <f t="shared" si="2"/>
        <v>8</v>
      </c>
      <c r="M40" s="81"/>
      <c r="N40" s="81" t="b">
        <f t="shared" si="3"/>
        <v>0</v>
      </c>
      <c r="O40" s="81"/>
      <c r="P40" s="81" t="b">
        <f t="shared" si="4"/>
        <v>0</v>
      </c>
      <c r="Q40" s="81"/>
      <c r="R40" s="81" t="b">
        <f t="shared" si="5"/>
        <v>0</v>
      </c>
      <c r="S40" s="81"/>
      <c r="T40" s="81" t="b">
        <f t="shared" si="6"/>
        <v>0</v>
      </c>
      <c r="U40" s="81"/>
      <c r="V40" s="81" t="b">
        <f t="shared" si="7"/>
        <v>0</v>
      </c>
      <c r="W40" s="81"/>
      <c r="X40" s="81" t="b">
        <f t="shared" si="8"/>
        <v>0</v>
      </c>
      <c r="Y40" s="81"/>
      <c r="Z40" s="81" t="b">
        <f t="shared" si="9"/>
        <v>0</v>
      </c>
      <c r="AA40" s="81"/>
      <c r="AB40" s="81" t="b">
        <f t="shared" si="10"/>
        <v>0</v>
      </c>
      <c r="AC40" s="81"/>
      <c r="AD40" s="81" t="b">
        <f t="shared" si="11"/>
        <v>0</v>
      </c>
      <c r="AE40" s="81"/>
      <c r="AF40" s="81" t="b">
        <f t="shared" si="12"/>
        <v>0</v>
      </c>
      <c r="AG40" s="81"/>
      <c r="AH40" s="81" t="b">
        <f t="shared" si="13"/>
        <v>0</v>
      </c>
      <c r="AI40" s="81"/>
      <c r="AJ40" s="81" t="b">
        <f t="shared" si="14"/>
        <v>0</v>
      </c>
      <c r="AK40" s="81"/>
      <c r="AL40" s="81" t="b">
        <f t="shared" si="15"/>
        <v>0</v>
      </c>
      <c r="AM40" s="80">
        <v>18</v>
      </c>
      <c r="AN40" s="80">
        <f t="shared" si="16"/>
        <v>162</v>
      </c>
      <c r="AO40" s="82">
        <f t="shared" si="17"/>
        <v>9</v>
      </c>
      <c r="AP40" s="81"/>
      <c r="AQ40" s="81"/>
      <c r="AR40" s="81"/>
      <c r="AS40" s="81"/>
      <c r="AT40" s="81">
        <v>0</v>
      </c>
      <c r="AU40" s="44"/>
      <c r="AV40" s="44"/>
    </row>
    <row r="41" spans="1:55" ht="29.25" customHeight="1" x14ac:dyDescent="0.3">
      <c r="A41" s="65">
        <v>35</v>
      </c>
      <c r="B41" s="65" t="s">
        <v>575</v>
      </c>
      <c r="C41" s="65" t="s">
        <v>160</v>
      </c>
      <c r="D41" s="79" t="s">
        <v>159</v>
      </c>
      <c r="E41" s="80" t="s">
        <v>561</v>
      </c>
      <c r="F41" s="80">
        <f t="shared" si="0"/>
        <v>9</v>
      </c>
      <c r="G41" s="81"/>
      <c r="H41" s="81" t="b">
        <f t="shared" si="1"/>
        <v>0</v>
      </c>
      <c r="I41" s="81"/>
      <c r="J41" s="81" t="b">
        <f t="shared" si="19"/>
        <v>0</v>
      </c>
      <c r="K41" s="81"/>
      <c r="L41" s="81" t="b">
        <f t="shared" si="2"/>
        <v>0</v>
      </c>
      <c r="M41" s="81"/>
      <c r="N41" s="81" t="b">
        <f t="shared" si="3"/>
        <v>0</v>
      </c>
      <c r="O41" s="81"/>
      <c r="P41" s="81" t="b">
        <f t="shared" si="4"/>
        <v>0</v>
      </c>
      <c r="Q41" s="81"/>
      <c r="R41" s="81" t="b">
        <f t="shared" si="5"/>
        <v>0</v>
      </c>
      <c r="S41" s="81"/>
      <c r="T41" s="81" t="b">
        <f t="shared" si="6"/>
        <v>0</v>
      </c>
      <c r="U41" s="81"/>
      <c r="V41" s="81" t="b">
        <f t="shared" si="7"/>
        <v>0</v>
      </c>
      <c r="W41" s="81"/>
      <c r="X41" s="81" t="b">
        <f t="shared" si="8"/>
        <v>0</v>
      </c>
      <c r="Y41" s="81"/>
      <c r="Z41" s="81" t="b">
        <f t="shared" si="9"/>
        <v>0</v>
      </c>
      <c r="AA41" s="81"/>
      <c r="AB41" s="81" t="b">
        <f t="shared" si="10"/>
        <v>0</v>
      </c>
      <c r="AC41" s="81"/>
      <c r="AD41" s="81" t="b">
        <f t="shared" si="11"/>
        <v>0</v>
      </c>
      <c r="AE41" s="81"/>
      <c r="AF41" s="81" t="b">
        <f t="shared" si="12"/>
        <v>0</v>
      </c>
      <c r="AG41" s="80" t="s">
        <v>559</v>
      </c>
      <c r="AH41" s="80">
        <f t="shared" si="13"/>
        <v>8</v>
      </c>
      <c r="AI41" s="81"/>
      <c r="AJ41" s="81" t="b">
        <f t="shared" si="14"/>
        <v>0</v>
      </c>
      <c r="AK41" s="80" t="s">
        <v>561</v>
      </c>
      <c r="AL41" s="80">
        <f t="shared" si="15"/>
        <v>9</v>
      </c>
      <c r="AM41" s="80">
        <v>18</v>
      </c>
      <c r="AN41" s="80">
        <f t="shared" si="16"/>
        <v>156</v>
      </c>
      <c r="AO41" s="82">
        <f t="shared" si="17"/>
        <v>8.6666666666666661</v>
      </c>
      <c r="AP41" s="81"/>
      <c r="AQ41" s="81"/>
      <c r="AR41" s="81"/>
      <c r="AS41" s="81"/>
      <c r="AT41" s="81">
        <v>0</v>
      </c>
      <c r="AU41" s="44"/>
      <c r="AV41" s="44"/>
    </row>
    <row r="42" spans="1:55" ht="29.25" customHeight="1" x14ac:dyDescent="0.3">
      <c r="A42" s="65">
        <v>36</v>
      </c>
      <c r="B42" s="65" t="s">
        <v>575</v>
      </c>
      <c r="C42" s="65" t="s">
        <v>162</v>
      </c>
      <c r="D42" s="79" t="s">
        <v>161</v>
      </c>
      <c r="E42" s="80" t="s">
        <v>557</v>
      </c>
      <c r="F42" s="80">
        <f t="shared" si="0"/>
        <v>7</v>
      </c>
      <c r="G42" s="81"/>
      <c r="H42" s="81" t="b">
        <f t="shared" si="1"/>
        <v>0</v>
      </c>
      <c r="I42" s="85" t="s">
        <v>559</v>
      </c>
      <c r="J42" s="80">
        <f t="shared" si="19"/>
        <v>8</v>
      </c>
      <c r="K42" s="81"/>
      <c r="L42" s="81" t="b">
        <f t="shared" si="2"/>
        <v>0</v>
      </c>
      <c r="M42" s="80" t="s">
        <v>557</v>
      </c>
      <c r="N42" s="80">
        <f t="shared" si="3"/>
        <v>7</v>
      </c>
      <c r="O42" s="81"/>
      <c r="P42" s="81" t="b">
        <f t="shared" si="4"/>
        <v>0</v>
      </c>
      <c r="Q42" s="81"/>
      <c r="R42" s="81" t="b">
        <f t="shared" si="5"/>
        <v>0</v>
      </c>
      <c r="S42" s="81"/>
      <c r="T42" s="81" t="b">
        <f t="shared" si="6"/>
        <v>0</v>
      </c>
      <c r="U42" s="81"/>
      <c r="V42" s="81" t="b">
        <f t="shared" si="7"/>
        <v>0</v>
      </c>
      <c r="W42" s="81"/>
      <c r="X42" s="81" t="b">
        <f t="shared" si="8"/>
        <v>0</v>
      </c>
      <c r="Y42" s="81"/>
      <c r="Z42" s="81" t="b">
        <f t="shared" si="9"/>
        <v>0</v>
      </c>
      <c r="AA42" s="81"/>
      <c r="AB42" s="81" t="b">
        <f t="shared" si="10"/>
        <v>0</v>
      </c>
      <c r="AC42" s="81"/>
      <c r="AD42" s="81" t="b">
        <f t="shared" si="11"/>
        <v>0</v>
      </c>
      <c r="AE42" s="81"/>
      <c r="AF42" s="81" t="b">
        <f t="shared" si="12"/>
        <v>0</v>
      </c>
      <c r="AG42" s="81"/>
      <c r="AH42" s="81" t="b">
        <f t="shared" si="13"/>
        <v>0</v>
      </c>
      <c r="AI42" s="81"/>
      <c r="AJ42" s="81" t="b">
        <f t="shared" si="14"/>
        <v>0</v>
      </c>
      <c r="AK42" s="81"/>
      <c r="AL42" s="81" t="b">
        <f t="shared" si="15"/>
        <v>0</v>
      </c>
      <c r="AM42" s="80">
        <v>18</v>
      </c>
      <c r="AN42" s="80">
        <f t="shared" si="16"/>
        <v>132</v>
      </c>
      <c r="AO42" s="82">
        <f t="shared" si="17"/>
        <v>7.333333333333333</v>
      </c>
      <c r="AP42" s="81"/>
      <c r="AQ42" s="81"/>
      <c r="AR42" s="81"/>
      <c r="AS42" s="81"/>
      <c r="AT42" s="81">
        <v>0</v>
      </c>
      <c r="AU42" s="44"/>
      <c r="AV42" s="44"/>
    </row>
    <row r="43" spans="1:55" ht="29.25" customHeight="1" x14ac:dyDescent="0.3">
      <c r="A43" s="65">
        <v>37</v>
      </c>
      <c r="B43" s="65" t="s">
        <v>575</v>
      </c>
      <c r="C43" s="66" t="s">
        <v>164</v>
      </c>
      <c r="D43" s="79" t="s">
        <v>163</v>
      </c>
      <c r="E43" s="80" t="s">
        <v>557</v>
      </c>
      <c r="F43" s="80">
        <f t="shared" si="0"/>
        <v>7</v>
      </c>
      <c r="G43" s="81"/>
      <c r="H43" s="81" t="b">
        <f t="shared" si="1"/>
        <v>0</v>
      </c>
      <c r="I43" s="81"/>
      <c r="J43" s="81" t="b">
        <f t="shared" si="19"/>
        <v>0</v>
      </c>
      <c r="K43" s="81"/>
      <c r="L43" s="81" t="b">
        <f t="shared" si="2"/>
        <v>0</v>
      </c>
      <c r="M43" s="81"/>
      <c r="N43" s="81" t="b">
        <f t="shared" si="3"/>
        <v>0</v>
      </c>
      <c r="O43" s="81"/>
      <c r="P43" s="81" t="b">
        <f t="shared" si="4"/>
        <v>0</v>
      </c>
      <c r="Q43" s="81"/>
      <c r="R43" s="81" t="b">
        <f t="shared" si="5"/>
        <v>0</v>
      </c>
      <c r="S43" s="81"/>
      <c r="T43" s="81" t="b">
        <f t="shared" si="6"/>
        <v>0</v>
      </c>
      <c r="U43" s="81"/>
      <c r="V43" s="81" t="b">
        <f t="shared" si="7"/>
        <v>0</v>
      </c>
      <c r="W43" s="81"/>
      <c r="X43" s="81" t="b">
        <f t="shared" si="8"/>
        <v>0</v>
      </c>
      <c r="Y43" s="81"/>
      <c r="Z43" s="81" t="b">
        <f t="shared" si="9"/>
        <v>0</v>
      </c>
      <c r="AA43" s="80" t="s">
        <v>560</v>
      </c>
      <c r="AB43" s="80">
        <f t="shared" si="10"/>
        <v>6</v>
      </c>
      <c r="AC43" s="81"/>
      <c r="AD43" s="81" t="b">
        <f t="shared" si="11"/>
        <v>0</v>
      </c>
      <c r="AE43" s="81"/>
      <c r="AF43" s="81" t="b">
        <f t="shared" si="12"/>
        <v>0</v>
      </c>
      <c r="AG43" s="80" t="s">
        <v>559</v>
      </c>
      <c r="AH43" s="80">
        <f t="shared" si="13"/>
        <v>8</v>
      </c>
      <c r="AI43" s="81"/>
      <c r="AJ43" s="81" t="b">
        <f t="shared" si="14"/>
        <v>0</v>
      </c>
      <c r="AK43" s="81"/>
      <c r="AL43" s="81" t="b">
        <f t="shared" si="15"/>
        <v>0</v>
      </c>
      <c r="AM43" s="80">
        <v>18</v>
      </c>
      <c r="AN43" s="80">
        <f t="shared" si="16"/>
        <v>126</v>
      </c>
      <c r="AO43" s="82">
        <f t="shared" si="17"/>
        <v>7</v>
      </c>
      <c r="AP43" s="81"/>
      <c r="AQ43" s="81"/>
      <c r="AR43" s="81"/>
      <c r="AS43" s="81"/>
      <c r="AT43" s="81">
        <v>0</v>
      </c>
      <c r="AU43" s="44"/>
      <c r="AV43" s="44"/>
    </row>
    <row r="44" spans="1:55" ht="29.25" customHeight="1" x14ac:dyDescent="0.3">
      <c r="A44" s="65">
        <v>38</v>
      </c>
      <c r="B44" s="65" t="s">
        <v>575</v>
      </c>
      <c r="C44" s="65" t="s">
        <v>166</v>
      </c>
      <c r="D44" s="79" t="s">
        <v>165</v>
      </c>
      <c r="E44" s="80" t="s">
        <v>557</v>
      </c>
      <c r="F44" s="80">
        <f t="shared" si="0"/>
        <v>7</v>
      </c>
      <c r="G44" s="81"/>
      <c r="H44" s="81" t="b">
        <f t="shared" si="1"/>
        <v>0</v>
      </c>
      <c r="I44" s="85" t="s">
        <v>583</v>
      </c>
      <c r="J44" s="80">
        <f t="shared" si="19"/>
        <v>5</v>
      </c>
      <c r="K44" s="81"/>
      <c r="L44" s="81" t="b">
        <f t="shared" si="2"/>
        <v>0</v>
      </c>
      <c r="M44" s="80" t="s">
        <v>583</v>
      </c>
      <c r="N44" s="80">
        <f t="shared" si="3"/>
        <v>5</v>
      </c>
      <c r="O44" s="81"/>
      <c r="P44" s="81" t="b">
        <f t="shared" si="4"/>
        <v>0</v>
      </c>
      <c r="Q44" s="81"/>
      <c r="R44" s="81" t="b">
        <f t="shared" si="5"/>
        <v>0</v>
      </c>
      <c r="S44" s="81"/>
      <c r="T44" s="81" t="b">
        <f t="shared" si="6"/>
        <v>0</v>
      </c>
      <c r="U44" s="81"/>
      <c r="V44" s="81" t="b">
        <f t="shared" si="7"/>
        <v>0</v>
      </c>
      <c r="W44" s="81"/>
      <c r="X44" s="81" t="b">
        <f t="shared" si="8"/>
        <v>0</v>
      </c>
      <c r="Y44" s="81"/>
      <c r="Z44" s="81" t="b">
        <f t="shared" si="9"/>
        <v>0</v>
      </c>
      <c r="AA44" s="81"/>
      <c r="AB44" s="81" t="b">
        <f t="shared" si="10"/>
        <v>0</v>
      </c>
      <c r="AC44" s="81"/>
      <c r="AD44" s="81" t="b">
        <f t="shared" si="11"/>
        <v>0</v>
      </c>
      <c r="AE44" s="81"/>
      <c r="AF44" s="81" t="b">
        <f t="shared" si="12"/>
        <v>0</v>
      </c>
      <c r="AG44" s="81"/>
      <c r="AH44" s="81" t="b">
        <f t="shared" si="13"/>
        <v>0</v>
      </c>
      <c r="AI44" s="81"/>
      <c r="AJ44" s="81" t="b">
        <f t="shared" si="14"/>
        <v>0</v>
      </c>
      <c r="AK44" s="81"/>
      <c r="AL44" s="81" t="b">
        <f t="shared" si="15"/>
        <v>0</v>
      </c>
      <c r="AM44" s="80">
        <v>18</v>
      </c>
      <c r="AN44" s="80">
        <f t="shared" si="16"/>
        <v>102</v>
      </c>
      <c r="AO44" s="82">
        <f t="shared" si="17"/>
        <v>5.666666666666667</v>
      </c>
      <c r="AP44" s="81"/>
      <c r="AQ44" s="81"/>
      <c r="AR44" s="81"/>
      <c r="AS44" s="81"/>
      <c r="AT44" s="81">
        <v>0</v>
      </c>
      <c r="AU44" s="44"/>
      <c r="AV44" s="44"/>
    </row>
    <row r="45" spans="1:55" ht="29.25" customHeight="1" x14ac:dyDescent="0.3">
      <c r="A45" s="65">
        <v>39</v>
      </c>
      <c r="B45" s="65" t="s">
        <v>575</v>
      </c>
      <c r="C45" s="65" t="s">
        <v>168</v>
      </c>
      <c r="D45" s="79" t="s">
        <v>167</v>
      </c>
      <c r="E45" s="80" t="s">
        <v>560</v>
      </c>
      <c r="F45" s="80">
        <f t="shared" si="0"/>
        <v>6</v>
      </c>
      <c r="G45" s="81"/>
      <c r="H45" s="81" t="b">
        <f t="shared" si="1"/>
        <v>0</v>
      </c>
      <c r="I45" s="81"/>
      <c r="J45" s="81" t="b">
        <f t="shared" si="19"/>
        <v>0</v>
      </c>
      <c r="K45" s="81"/>
      <c r="L45" s="81" t="b">
        <f t="shared" si="2"/>
        <v>0</v>
      </c>
      <c r="M45" s="81"/>
      <c r="N45" s="81" t="b">
        <f t="shared" si="3"/>
        <v>0</v>
      </c>
      <c r="O45" s="81"/>
      <c r="P45" s="81" t="b">
        <f t="shared" si="4"/>
        <v>0</v>
      </c>
      <c r="Q45" s="81"/>
      <c r="R45" s="81" t="b">
        <f t="shared" si="5"/>
        <v>0</v>
      </c>
      <c r="S45" s="81"/>
      <c r="T45" s="81" t="b">
        <f t="shared" si="6"/>
        <v>0</v>
      </c>
      <c r="U45" s="81"/>
      <c r="V45" s="81" t="b">
        <f t="shared" si="7"/>
        <v>0</v>
      </c>
      <c r="W45" s="81"/>
      <c r="X45" s="81" t="b">
        <f t="shared" si="8"/>
        <v>0</v>
      </c>
      <c r="Y45" s="81"/>
      <c r="Z45" s="81" t="b">
        <f t="shared" si="9"/>
        <v>0</v>
      </c>
      <c r="AA45" s="80" t="s">
        <v>560</v>
      </c>
      <c r="AB45" s="80">
        <f t="shared" si="10"/>
        <v>6</v>
      </c>
      <c r="AC45" s="81"/>
      <c r="AD45" s="81" t="b">
        <f t="shared" si="11"/>
        <v>0</v>
      </c>
      <c r="AE45" s="81"/>
      <c r="AF45" s="81" t="b">
        <f t="shared" si="12"/>
        <v>0</v>
      </c>
      <c r="AG45" s="80" t="s">
        <v>561</v>
      </c>
      <c r="AH45" s="80">
        <f t="shared" si="13"/>
        <v>9</v>
      </c>
      <c r="AI45" s="81"/>
      <c r="AJ45" s="81" t="b">
        <f t="shared" si="14"/>
        <v>0</v>
      </c>
      <c r="AK45" s="81"/>
      <c r="AL45" s="81" t="b">
        <f t="shared" si="15"/>
        <v>0</v>
      </c>
      <c r="AM45" s="80">
        <v>18</v>
      </c>
      <c r="AN45" s="80">
        <f t="shared" si="16"/>
        <v>126</v>
      </c>
      <c r="AO45" s="82">
        <f t="shared" si="17"/>
        <v>7</v>
      </c>
      <c r="AP45" s="81"/>
      <c r="AQ45" s="81"/>
      <c r="AR45" s="81"/>
      <c r="AS45" s="81"/>
      <c r="AT45" s="81">
        <v>0</v>
      </c>
      <c r="AU45" s="44"/>
      <c r="AV45" s="44"/>
    </row>
    <row r="46" spans="1:55" ht="29.25" customHeight="1" x14ac:dyDescent="0.3">
      <c r="A46" s="65">
        <v>40</v>
      </c>
      <c r="B46" s="65" t="s">
        <v>575</v>
      </c>
      <c r="C46" s="65" t="s">
        <v>170</v>
      </c>
      <c r="D46" s="79" t="s">
        <v>169</v>
      </c>
      <c r="E46" s="80" t="s">
        <v>560</v>
      </c>
      <c r="F46" s="80">
        <f t="shared" si="0"/>
        <v>6</v>
      </c>
      <c r="G46" s="81"/>
      <c r="H46" s="81" t="b">
        <f t="shared" si="1"/>
        <v>0</v>
      </c>
      <c r="I46" s="81"/>
      <c r="J46" s="81" t="b">
        <f t="shared" si="19"/>
        <v>0</v>
      </c>
      <c r="K46" s="81"/>
      <c r="L46" s="81" t="b">
        <f t="shared" si="2"/>
        <v>0</v>
      </c>
      <c r="M46" s="81"/>
      <c r="N46" s="81" t="b">
        <f t="shared" si="3"/>
        <v>0</v>
      </c>
      <c r="O46" s="81"/>
      <c r="P46" s="81" t="b">
        <f t="shared" si="4"/>
        <v>0</v>
      </c>
      <c r="Q46" s="81"/>
      <c r="R46" s="81" t="b">
        <f t="shared" si="5"/>
        <v>0</v>
      </c>
      <c r="S46" s="81"/>
      <c r="T46" s="81" t="b">
        <f t="shared" si="6"/>
        <v>0</v>
      </c>
      <c r="U46" s="81"/>
      <c r="V46" s="81" t="b">
        <f t="shared" si="7"/>
        <v>0</v>
      </c>
      <c r="W46" s="81"/>
      <c r="X46" s="81" t="b">
        <f t="shared" si="8"/>
        <v>0</v>
      </c>
      <c r="Y46" s="81"/>
      <c r="Z46" s="81" t="b">
        <f t="shared" si="9"/>
        <v>0</v>
      </c>
      <c r="AA46" s="81"/>
      <c r="AB46" s="81" t="b">
        <f t="shared" si="10"/>
        <v>0</v>
      </c>
      <c r="AC46" s="80" t="s">
        <v>557</v>
      </c>
      <c r="AD46" s="80">
        <f t="shared" si="11"/>
        <v>7</v>
      </c>
      <c r="AE46" s="81"/>
      <c r="AF46" s="81" t="b">
        <f t="shared" si="12"/>
        <v>0</v>
      </c>
      <c r="AG46" s="80" t="s">
        <v>557</v>
      </c>
      <c r="AH46" s="80">
        <f t="shared" si="13"/>
        <v>7</v>
      </c>
      <c r="AI46" s="81"/>
      <c r="AJ46" s="81" t="b">
        <f t="shared" si="14"/>
        <v>0</v>
      </c>
      <c r="AK46" s="81"/>
      <c r="AL46" s="81" t="b">
        <f t="shared" si="15"/>
        <v>0</v>
      </c>
      <c r="AM46" s="80">
        <v>18</v>
      </c>
      <c r="AN46" s="80">
        <f t="shared" si="16"/>
        <v>120</v>
      </c>
      <c r="AO46" s="82">
        <f t="shared" si="17"/>
        <v>6.666666666666667</v>
      </c>
      <c r="AP46" s="81"/>
      <c r="AQ46" s="81"/>
      <c r="AR46" s="81"/>
      <c r="AS46" s="81"/>
      <c r="AT46" s="81">
        <v>0</v>
      </c>
      <c r="AU46" s="44"/>
      <c r="AV46" s="44"/>
    </row>
    <row r="47" spans="1:55" ht="36.75" customHeight="1" x14ac:dyDescent="0.25">
      <c r="A47" s="164" t="s">
        <v>616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3"/>
      <c r="AN47" s="13"/>
      <c r="AO47" s="13"/>
      <c r="AP47" s="14"/>
      <c r="AQ47" s="14"/>
      <c r="AR47" s="14"/>
      <c r="AS47" s="14"/>
      <c r="AT47" s="13"/>
    </row>
    <row r="48" spans="1:55" ht="15.75" x14ac:dyDescent="0.25">
      <c r="A48" s="22" t="s">
        <v>6</v>
      </c>
      <c r="B48" s="22" t="s">
        <v>15</v>
      </c>
      <c r="C48" s="22" t="s">
        <v>16</v>
      </c>
      <c r="D48" s="22"/>
      <c r="E48" s="22"/>
      <c r="F48" s="22"/>
      <c r="G48" s="22"/>
      <c r="H48" s="23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 ht="31.5" x14ac:dyDescent="0.25">
      <c r="A49" s="23" t="s">
        <v>171</v>
      </c>
      <c r="B49" s="23" t="s">
        <v>173</v>
      </c>
      <c r="C49" s="163" t="s">
        <v>174</v>
      </c>
      <c r="D49" s="163"/>
      <c r="E49" s="22"/>
      <c r="F49" s="22"/>
      <c r="G49" s="22"/>
      <c r="H49" s="23"/>
      <c r="I49" s="22"/>
      <c r="J49" s="22" t="s">
        <v>187</v>
      </c>
      <c r="K49" s="23" t="s">
        <v>188</v>
      </c>
      <c r="L49" s="22" t="s">
        <v>189</v>
      </c>
      <c r="M49" s="22"/>
      <c r="N49" s="22"/>
      <c r="O49" s="22"/>
      <c r="P49" s="22"/>
      <c r="Q49" s="22"/>
      <c r="R49" s="22"/>
      <c r="S49" s="22"/>
      <c r="T49" s="86" t="s">
        <v>203</v>
      </c>
      <c r="U49" s="23" t="s">
        <v>204</v>
      </c>
      <c r="V49" s="22" t="s">
        <v>205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3" t="s">
        <v>213</v>
      </c>
      <c r="AI49" s="24" t="s">
        <v>214</v>
      </c>
      <c r="AJ49" s="22" t="s">
        <v>215</v>
      </c>
      <c r="AK49" s="22"/>
      <c r="AL49" s="22"/>
      <c r="AM49" s="22"/>
      <c r="AN49" s="22"/>
      <c r="AO49" s="22"/>
      <c r="AP49" s="22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 ht="31.5" x14ac:dyDescent="0.25">
      <c r="A50" s="86" t="s">
        <v>175</v>
      </c>
      <c r="B50" s="23" t="s">
        <v>176</v>
      </c>
      <c r="C50" s="23" t="s">
        <v>177</v>
      </c>
      <c r="D50" s="22"/>
      <c r="E50" s="22"/>
      <c r="F50" s="22"/>
      <c r="G50" s="22"/>
      <c r="H50" s="23"/>
      <c r="I50" s="22"/>
      <c r="J50" s="22" t="s">
        <v>191</v>
      </c>
      <c r="K50" s="23" t="s">
        <v>192</v>
      </c>
      <c r="L50" s="22" t="s">
        <v>193</v>
      </c>
      <c r="M50" s="22"/>
      <c r="N50" s="22"/>
      <c r="O50" s="22"/>
      <c r="P50" s="22"/>
      <c r="Q50" s="22"/>
      <c r="R50" s="22"/>
      <c r="S50" s="22"/>
      <c r="T50" s="86" t="s">
        <v>206</v>
      </c>
      <c r="U50" s="23" t="s">
        <v>207</v>
      </c>
      <c r="V50" s="22" t="s">
        <v>208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 t="s">
        <v>199</v>
      </c>
      <c r="AI50" s="24" t="s">
        <v>200</v>
      </c>
      <c r="AJ50" s="22" t="s">
        <v>201</v>
      </c>
      <c r="AK50" s="22"/>
      <c r="AL50" s="22"/>
      <c r="AM50" s="22"/>
      <c r="AN50" s="22"/>
      <c r="AO50" s="22"/>
      <c r="AP50" s="22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</row>
    <row r="51" spans="1:55" ht="31.5" x14ac:dyDescent="0.25">
      <c r="A51" s="23" t="s">
        <v>178</v>
      </c>
      <c r="B51" s="23" t="s">
        <v>179</v>
      </c>
      <c r="C51" s="22" t="s">
        <v>180</v>
      </c>
      <c r="D51" s="22"/>
      <c r="E51" s="22"/>
      <c r="F51" s="22"/>
      <c r="G51" s="22"/>
      <c r="H51" s="24"/>
      <c r="I51" s="22"/>
      <c r="J51" s="22" t="s">
        <v>195</v>
      </c>
      <c r="K51" s="23" t="s">
        <v>194</v>
      </c>
      <c r="L51" s="22" t="s">
        <v>581</v>
      </c>
      <c r="M51" s="22"/>
      <c r="N51" s="22"/>
      <c r="O51" s="22"/>
      <c r="P51" s="22"/>
      <c r="Q51" s="22"/>
      <c r="R51" s="22"/>
      <c r="S51" s="22"/>
      <c r="T51" s="23" t="s">
        <v>573</v>
      </c>
      <c r="U51" s="23" t="s">
        <v>209</v>
      </c>
      <c r="V51" s="12" t="s">
        <v>574</v>
      </c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3" t="s">
        <v>184</v>
      </c>
      <c r="AI51" s="24" t="s">
        <v>185</v>
      </c>
      <c r="AJ51" s="22" t="s">
        <v>186</v>
      </c>
      <c r="AK51" s="22"/>
      <c r="AL51" s="22"/>
      <c r="AM51" s="22"/>
      <c r="AN51" s="22"/>
      <c r="AO51" s="22"/>
      <c r="AP51" s="22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</row>
    <row r="52" spans="1:55" ht="31.5" x14ac:dyDescent="0.25">
      <c r="A52" s="23" t="s">
        <v>181</v>
      </c>
      <c r="B52" s="24" t="s">
        <v>182</v>
      </c>
      <c r="C52" s="22" t="s">
        <v>183</v>
      </c>
      <c r="D52" s="22"/>
      <c r="E52" s="22"/>
      <c r="F52" s="22"/>
      <c r="G52" s="22"/>
      <c r="H52" s="24"/>
      <c r="I52" s="22"/>
      <c r="J52" s="22" t="s">
        <v>196</v>
      </c>
      <c r="K52" s="24" t="s">
        <v>197</v>
      </c>
      <c r="L52" s="22" t="s">
        <v>198</v>
      </c>
      <c r="M52" s="22"/>
      <c r="N52" s="22"/>
      <c r="O52" s="22"/>
      <c r="P52" s="22"/>
      <c r="Q52" s="22"/>
      <c r="R52" s="22"/>
      <c r="S52" s="22"/>
      <c r="T52" s="23" t="s">
        <v>210</v>
      </c>
      <c r="U52" s="24" t="s">
        <v>212</v>
      </c>
      <c r="V52" s="22" t="s">
        <v>211</v>
      </c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 t="s">
        <v>190</v>
      </c>
      <c r="AI52" s="23" t="s">
        <v>576</v>
      </c>
      <c r="AJ52" s="25" t="s">
        <v>577</v>
      </c>
      <c r="AK52" s="22"/>
      <c r="AL52" s="22"/>
      <c r="AM52" s="22"/>
      <c r="AN52" s="22"/>
      <c r="AO52" s="22"/>
      <c r="AP52" s="22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55" x14ac:dyDescent="0.25">
      <c r="A53" s="9"/>
      <c r="B53" s="9"/>
      <c r="C53" s="9"/>
      <c r="D53" s="9"/>
      <c r="E53" s="9"/>
      <c r="F53" s="9"/>
      <c r="G53" s="9"/>
      <c r="H53" s="11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55" x14ac:dyDescent="0.25">
      <c r="A54" s="9"/>
      <c r="B54" s="9"/>
      <c r="C54" s="10"/>
      <c r="D54" s="9"/>
      <c r="E54" s="9"/>
      <c r="F54" s="9"/>
      <c r="G54" s="9"/>
      <c r="H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</row>
    <row r="55" spans="1:55" x14ac:dyDescent="0.25">
      <c r="A55" s="9"/>
      <c r="B55" s="9"/>
      <c r="C55" s="10"/>
      <c r="D55" s="9"/>
      <c r="E55" s="9"/>
      <c r="F55" s="9"/>
      <c r="G55" s="9"/>
      <c r="H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</row>
    <row r="56" spans="1:55" x14ac:dyDescent="0.25">
      <c r="A56" s="9"/>
      <c r="B56" s="10"/>
      <c r="C56" s="10"/>
      <c r="D56" s="9"/>
      <c r="E56" s="9"/>
      <c r="F56" s="9"/>
      <c r="G56" s="9"/>
      <c r="H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</row>
    <row r="57" spans="1:55" x14ac:dyDescent="0.25">
      <c r="A57" s="9"/>
      <c r="B57" s="9"/>
      <c r="C57" s="9"/>
      <c r="D57" s="9"/>
      <c r="E57" s="9"/>
      <c r="F57" s="9"/>
      <c r="G57" s="9"/>
      <c r="H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</row>
    <row r="58" spans="1:55" s="21" customFormat="1" ht="18.75" x14ac:dyDescent="0.3">
      <c r="A58" s="20"/>
      <c r="B58" s="20"/>
      <c r="C58" s="20"/>
      <c r="D58" s="20" t="s">
        <v>598</v>
      </c>
      <c r="E58" s="20"/>
      <c r="F58" s="20"/>
      <c r="G58" s="20"/>
      <c r="H58" s="20"/>
      <c r="I58" s="20"/>
      <c r="J58" s="20"/>
      <c r="K58" s="20"/>
      <c r="L58" s="20"/>
      <c r="M58" s="20" t="s">
        <v>602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 t="s">
        <v>600</v>
      </c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 t="s">
        <v>601</v>
      </c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55" x14ac:dyDescent="0.25">
      <c r="A59" s="9"/>
      <c r="B59" s="9"/>
      <c r="C59" s="9"/>
      <c r="D59" s="9"/>
      <c r="E59" s="9"/>
      <c r="F59" s="9"/>
      <c r="G59" s="9"/>
      <c r="H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</row>
    <row r="60" spans="1:55" x14ac:dyDescent="0.25">
      <c r="A60" s="9"/>
      <c r="B60" s="9"/>
      <c r="C60" s="9"/>
      <c r="D60" s="9"/>
      <c r="E60" s="9"/>
      <c r="F60" s="9"/>
      <c r="G60" s="9"/>
      <c r="H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</row>
    <row r="61" spans="1:55" x14ac:dyDescent="0.25">
      <c r="A61" s="9"/>
      <c r="B61" s="9"/>
      <c r="C61" s="9"/>
      <c r="D61" s="9"/>
      <c r="E61" s="9"/>
      <c r="F61" s="9"/>
      <c r="G61" s="9"/>
      <c r="H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</row>
    <row r="62" spans="1:55" x14ac:dyDescent="0.25">
      <c r="A62" s="9"/>
      <c r="B62" s="9"/>
      <c r="C62" s="9"/>
      <c r="D62" s="9"/>
      <c r="E62" s="9"/>
      <c r="F62" s="9"/>
      <c r="G62" s="9"/>
      <c r="H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</row>
    <row r="63" spans="1:55" x14ac:dyDescent="0.25">
      <c r="A63" s="9"/>
      <c r="B63" s="9"/>
      <c r="C63" s="9"/>
      <c r="D63" s="9"/>
      <c r="E63" s="9"/>
      <c r="F63" s="9"/>
      <c r="G63" s="9"/>
      <c r="H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</row>
    <row r="64" spans="1:55" x14ac:dyDescent="0.25">
      <c r="A64" s="9"/>
      <c r="B64" s="9"/>
      <c r="C64" s="9"/>
      <c r="D64" s="9"/>
      <c r="E64" s="9"/>
      <c r="F64" s="9"/>
      <c r="G64" s="9"/>
      <c r="H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</row>
    <row r="65" spans="1:55" x14ac:dyDescent="0.25">
      <c r="A65" s="9"/>
      <c r="B65" s="9"/>
      <c r="C65" s="9"/>
      <c r="D65" s="9"/>
      <c r="E65" s="9"/>
      <c r="F65" s="9"/>
      <c r="G65" s="9"/>
      <c r="H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</row>
    <row r="66" spans="1:55" x14ac:dyDescent="0.25">
      <c r="A66" s="9"/>
      <c r="B66" s="9"/>
      <c r="C66" s="9"/>
      <c r="D66" s="9"/>
      <c r="E66" s="9"/>
      <c r="F66" s="9"/>
      <c r="G66" s="9"/>
      <c r="H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</row>
    <row r="67" spans="1:55" x14ac:dyDescent="0.25">
      <c r="A67" s="9"/>
      <c r="B67" s="9"/>
      <c r="C67" s="9"/>
      <c r="D67" s="9"/>
      <c r="E67" s="9"/>
      <c r="F67" s="9"/>
      <c r="G67" s="9"/>
      <c r="H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</row>
    <row r="68" spans="1:55" x14ac:dyDescent="0.25">
      <c r="A68" s="9"/>
      <c r="B68" s="9"/>
      <c r="C68" s="9"/>
      <c r="D68" s="9"/>
      <c r="E68" s="9"/>
      <c r="F68" s="9"/>
      <c r="G68" s="9"/>
      <c r="H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</row>
    <row r="69" spans="1:55" x14ac:dyDescent="0.25">
      <c r="A69" s="9"/>
      <c r="B69" s="9"/>
      <c r="C69" s="9"/>
      <c r="D69" s="9"/>
      <c r="E69" s="9"/>
      <c r="F69" s="9"/>
      <c r="G69" s="9"/>
      <c r="H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</row>
    <row r="70" spans="1:55" x14ac:dyDescent="0.25">
      <c r="A70" s="9"/>
      <c r="B70" s="9"/>
      <c r="C70" s="9"/>
      <c r="D70" s="9"/>
      <c r="E70" s="9"/>
      <c r="F70" s="9"/>
      <c r="G70" s="9"/>
      <c r="H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</row>
    <row r="71" spans="1:55" x14ac:dyDescent="0.25">
      <c r="A71" s="9"/>
      <c r="B71" s="9"/>
      <c r="C71" s="9"/>
      <c r="D71" s="9"/>
      <c r="E71" s="9"/>
      <c r="F71" s="9"/>
      <c r="G71" s="9"/>
      <c r="H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</row>
    <row r="72" spans="1:55" x14ac:dyDescent="0.25">
      <c r="A72" s="9"/>
      <c r="B72" s="9"/>
      <c r="C72" s="9"/>
      <c r="D72" s="9"/>
      <c r="E72" s="9"/>
      <c r="F72" s="9"/>
      <c r="G72" s="9"/>
      <c r="H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</row>
    <row r="73" spans="1:55" x14ac:dyDescent="0.25">
      <c r="A73" s="9"/>
      <c r="B73" s="9"/>
      <c r="C73" s="9"/>
      <c r="D73" s="9"/>
      <c r="E73" s="9"/>
      <c r="F73" s="9"/>
      <c r="G73" s="9"/>
      <c r="H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</row>
    <row r="74" spans="1:55" x14ac:dyDescent="0.25">
      <c r="A74" s="9"/>
      <c r="B74" s="9"/>
      <c r="C74" s="9"/>
      <c r="D74" s="9"/>
      <c r="E74" s="9"/>
      <c r="F74" s="9"/>
      <c r="G74" s="9"/>
      <c r="H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</row>
    <row r="75" spans="1:55" x14ac:dyDescent="0.25">
      <c r="A75" s="9"/>
      <c r="B75" s="9"/>
      <c r="C75" s="9"/>
      <c r="D75" s="9"/>
      <c r="E75" s="9"/>
      <c r="F75" s="9"/>
      <c r="G75" s="9"/>
      <c r="H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</row>
    <row r="76" spans="1:55" x14ac:dyDescent="0.25">
      <c r="A76" s="9"/>
      <c r="B76" s="9"/>
      <c r="C76" s="9"/>
      <c r="D76" s="9"/>
      <c r="E76" s="9"/>
      <c r="F76" s="9"/>
      <c r="G76" s="9"/>
      <c r="H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</row>
    <row r="77" spans="1:55" x14ac:dyDescent="0.25">
      <c r="A77" s="9"/>
      <c r="B77" s="9"/>
      <c r="C77" s="9"/>
      <c r="D77" s="9"/>
      <c r="E77" s="9"/>
      <c r="F77" s="9"/>
      <c r="G77" s="9"/>
      <c r="H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</row>
    <row r="78" spans="1:55" x14ac:dyDescent="0.25">
      <c r="A78" s="9"/>
      <c r="B78" s="9"/>
      <c r="C78" s="9"/>
      <c r="D78" s="9"/>
      <c r="E78" s="9"/>
      <c r="F78" s="9"/>
      <c r="G78" s="9"/>
      <c r="H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</row>
    <row r="79" spans="1:55" x14ac:dyDescent="0.25">
      <c r="A79" s="9"/>
      <c r="B79" s="9"/>
      <c r="C79" s="9"/>
      <c r="D79" s="9"/>
      <c r="E79" s="9"/>
      <c r="F79" s="9"/>
      <c r="G79" s="9"/>
      <c r="H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</row>
    <row r="80" spans="1:55" x14ac:dyDescent="0.25">
      <c r="A80" s="9"/>
      <c r="B80" s="9"/>
      <c r="C80" s="9"/>
      <c r="D80" s="9"/>
      <c r="E80" s="9"/>
      <c r="F80" s="9"/>
      <c r="G80" s="9"/>
      <c r="H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</row>
    <row r="81" spans="1:55" x14ac:dyDescent="0.25">
      <c r="A81" s="9"/>
      <c r="B81" s="9"/>
      <c r="C81" s="9"/>
      <c r="D81" s="9"/>
      <c r="E81" s="9"/>
      <c r="F81" s="9"/>
      <c r="G81" s="9"/>
      <c r="H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</row>
    <row r="82" spans="1:55" x14ac:dyDescent="0.25">
      <c r="A82" s="9"/>
      <c r="B82" s="9"/>
      <c r="C82" s="9"/>
      <c r="D82" s="9"/>
      <c r="E82" s="9"/>
      <c r="F82" s="9"/>
      <c r="G82" s="9"/>
      <c r="H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</row>
    <row r="83" spans="1:55" x14ac:dyDescent="0.25">
      <c r="A83" s="9"/>
      <c r="B83" s="9"/>
      <c r="C83" s="9"/>
      <c r="D83" s="9"/>
      <c r="E83" s="9"/>
      <c r="F83" s="9"/>
      <c r="G83" s="9"/>
      <c r="H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</row>
    <row r="84" spans="1:55" x14ac:dyDescent="0.25">
      <c r="A84" s="9"/>
      <c r="B84" s="9"/>
      <c r="C84" s="9"/>
      <c r="D84" s="9"/>
      <c r="E84" s="9"/>
      <c r="F84" s="9"/>
      <c r="G84" s="9"/>
      <c r="H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</row>
    <row r="85" spans="1:55" x14ac:dyDescent="0.25">
      <c r="A85" s="9"/>
      <c r="B85" s="9"/>
      <c r="C85" s="9"/>
      <c r="D85" s="9"/>
      <c r="E85" s="9"/>
      <c r="F85" s="9"/>
      <c r="G85" s="9"/>
      <c r="H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</row>
    <row r="86" spans="1:55" x14ac:dyDescent="0.25">
      <c r="A86" s="9"/>
      <c r="B86" s="9"/>
      <c r="C86" s="9"/>
      <c r="D86" s="9"/>
      <c r="E86" s="9"/>
      <c r="F86" s="9"/>
      <c r="G86" s="9"/>
      <c r="H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</row>
    <row r="87" spans="1:55" x14ac:dyDescent="0.25">
      <c r="A87" s="9"/>
      <c r="B87" s="9"/>
      <c r="C87" s="9"/>
      <c r="D87" s="9"/>
      <c r="E87" s="9"/>
      <c r="F87" s="9"/>
      <c r="G87" s="9"/>
      <c r="H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</row>
    <row r="88" spans="1:55" x14ac:dyDescent="0.25">
      <c r="A88" s="9"/>
      <c r="B88" s="9"/>
      <c r="C88" s="9"/>
      <c r="D88" s="9"/>
      <c r="E88" s="9"/>
      <c r="F88" s="9"/>
      <c r="G88" s="9"/>
      <c r="H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</row>
    <row r="89" spans="1:55" x14ac:dyDescent="0.25">
      <c r="A89" s="9"/>
      <c r="B89" s="9"/>
      <c r="C89" s="9"/>
      <c r="D89" s="9"/>
      <c r="E89" s="9"/>
      <c r="F89" s="9"/>
      <c r="G89" s="9"/>
      <c r="H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</row>
    <row r="90" spans="1:55" x14ac:dyDescent="0.25">
      <c r="A90" s="9"/>
      <c r="B90" s="9"/>
      <c r="C90" s="9"/>
      <c r="D90" s="9"/>
      <c r="E90" s="9"/>
      <c r="F90" s="9"/>
      <c r="G90" s="9"/>
      <c r="H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</row>
    <row r="91" spans="1:55" x14ac:dyDescent="0.25">
      <c r="A91" s="9"/>
      <c r="B91" s="9"/>
      <c r="C91" s="9"/>
      <c r="D91" s="9"/>
      <c r="E91" s="9"/>
      <c r="F91" s="9"/>
      <c r="G91" s="9"/>
      <c r="H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</row>
    <row r="92" spans="1:55" x14ac:dyDescent="0.25">
      <c r="A92" s="9"/>
      <c r="B92" s="9"/>
      <c r="C92" s="9"/>
      <c r="D92" s="9"/>
      <c r="E92" s="9"/>
      <c r="F92" s="9"/>
      <c r="G92" s="9"/>
      <c r="H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</row>
    <row r="93" spans="1:55" x14ac:dyDescent="0.25">
      <c r="A93" s="9"/>
      <c r="B93" s="9"/>
      <c r="C93" s="9"/>
      <c r="D93" s="9"/>
      <c r="E93" s="9"/>
      <c r="F93" s="9"/>
      <c r="G93" s="9"/>
      <c r="H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</row>
    <row r="94" spans="1:55" x14ac:dyDescent="0.25">
      <c r="A94" s="9"/>
      <c r="B94" s="9"/>
      <c r="C94" s="9"/>
      <c r="D94" s="9"/>
      <c r="E94" s="9"/>
      <c r="F94" s="9"/>
      <c r="G94" s="9"/>
      <c r="H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</row>
    <row r="95" spans="1:55" x14ac:dyDescent="0.25">
      <c r="A95" s="9"/>
      <c r="B95" s="9"/>
      <c r="C95" s="9"/>
      <c r="D95" s="9"/>
      <c r="E95" s="9"/>
      <c r="F95" s="9"/>
      <c r="G95" s="9"/>
      <c r="H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</row>
    <row r="96" spans="1:55" x14ac:dyDescent="0.25">
      <c r="A96" s="9"/>
      <c r="B96" s="9"/>
      <c r="C96" s="9"/>
      <c r="D96" s="9"/>
      <c r="E96" s="9"/>
      <c r="F96" s="9"/>
      <c r="G96" s="9"/>
      <c r="H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</row>
    <row r="97" spans="1:55" x14ac:dyDescent="0.25">
      <c r="A97" s="9"/>
      <c r="B97" s="9"/>
      <c r="C97" s="9"/>
      <c r="D97" s="9"/>
      <c r="E97" s="9"/>
      <c r="F97" s="9"/>
      <c r="G97" s="9"/>
      <c r="H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</row>
    <row r="98" spans="1:55" x14ac:dyDescent="0.25">
      <c r="A98" s="9"/>
      <c r="B98" s="9"/>
      <c r="C98" s="9"/>
      <c r="D98" s="9"/>
      <c r="E98" s="9"/>
      <c r="F98" s="9"/>
      <c r="G98" s="9"/>
      <c r="H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</row>
    <row r="99" spans="1:55" x14ac:dyDescent="0.25">
      <c r="A99" s="9"/>
      <c r="B99" s="9"/>
      <c r="C99" s="9"/>
      <c r="D99" s="9"/>
      <c r="E99" s="9"/>
      <c r="F99" s="9"/>
      <c r="G99" s="9"/>
      <c r="H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</row>
    <row r="100" spans="1:55" x14ac:dyDescent="0.25">
      <c r="A100" s="9"/>
      <c r="B100" s="9"/>
      <c r="C100" s="9"/>
      <c r="D100" s="9"/>
      <c r="E100" s="9"/>
      <c r="F100" s="9"/>
      <c r="G100" s="9"/>
      <c r="H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</row>
    <row r="101" spans="1:55" x14ac:dyDescent="0.25">
      <c r="A101" s="9"/>
      <c r="B101" s="9"/>
      <c r="C101" s="9"/>
      <c r="D101" s="9"/>
      <c r="E101" s="9"/>
      <c r="F101" s="9"/>
      <c r="G101" s="9"/>
      <c r="H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</row>
    <row r="102" spans="1:55" x14ac:dyDescent="0.25">
      <c r="A102" s="9"/>
      <c r="B102" s="9"/>
      <c r="C102" s="9"/>
      <c r="D102" s="9"/>
      <c r="E102" s="9"/>
      <c r="F102" s="9"/>
      <c r="G102" s="9"/>
      <c r="H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</row>
    <row r="103" spans="1:55" x14ac:dyDescent="0.25">
      <c r="A103" s="9"/>
      <c r="B103" s="9"/>
      <c r="C103" s="9"/>
      <c r="D103" s="9"/>
      <c r="E103" s="9"/>
      <c r="F103" s="9"/>
      <c r="G103" s="9"/>
      <c r="H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</row>
    <row r="104" spans="1:55" x14ac:dyDescent="0.25">
      <c r="A104" s="9"/>
      <c r="B104" s="9"/>
      <c r="C104" s="9"/>
      <c r="D104" s="9"/>
      <c r="E104" s="9"/>
      <c r="F104" s="9"/>
      <c r="G104" s="9"/>
      <c r="H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</row>
    <row r="105" spans="1:55" x14ac:dyDescent="0.25">
      <c r="A105" s="9"/>
      <c r="B105" s="9"/>
      <c r="C105" s="9"/>
      <c r="D105" s="9"/>
      <c r="E105" s="9"/>
      <c r="F105" s="9"/>
      <c r="G105" s="9"/>
      <c r="H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</row>
    <row r="106" spans="1:55" x14ac:dyDescent="0.25">
      <c r="A106" s="9"/>
      <c r="B106" s="9"/>
      <c r="C106" s="9"/>
      <c r="D106" s="9"/>
      <c r="E106" s="9"/>
      <c r="F106" s="9"/>
      <c r="G106" s="9"/>
      <c r="H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</row>
    <row r="107" spans="1:55" x14ac:dyDescent="0.25">
      <c r="A107" s="9"/>
      <c r="B107" s="9"/>
      <c r="C107" s="9"/>
      <c r="D107" s="9"/>
      <c r="E107" s="9"/>
      <c r="F107" s="9"/>
      <c r="G107" s="9"/>
      <c r="H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</row>
    <row r="108" spans="1:55" x14ac:dyDescent="0.25">
      <c r="A108" s="9"/>
      <c r="B108" s="9"/>
      <c r="C108" s="9"/>
      <c r="D108" s="9"/>
      <c r="E108" s="9"/>
      <c r="F108" s="9"/>
      <c r="G108" s="9"/>
      <c r="H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</row>
    <row r="109" spans="1:55" x14ac:dyDescent="0.25">
      <c r="A109" s="9"/>
      <c r="B109" s="9"/>
      <c r="C109" s="9"/>
      <c r="D109" s="9"/>
      <c r="E109" s="9"/>
      <c r="F109" s="9"/>
      <c r="G109" s="9"/>
      <c r="H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</row>
    <row r="110" spans="1:55" x14ac:dyDescent="0.25">
      <c r="A110" s="9"/>
      <c r="B110" s="9"/>
      <c r="C110" s="9"/>
      <c r="D110" s="9"/>
      <c r="E110" s="9"/>
      <c r="F110" s="9"/>
      <c r="G110" s="9"/>
      <c r="H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</row>
    <row r="111" spans="1:55" x14ac:dyDescent="0.25">
      <c r="A111" s="9"/>
      <c r="B111" s="9"/>
      <c r="C111" s="9"/>
      <c r="D111" s="9"/>
      <c r="E111" s="9"/>
      <c r="F111" s="9"/>
      <c r="G111" s="9"/>
      <c r="H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</row>
    <row r="112" spans="1:55" x14ac:dyDescent="0.25">
      <c r="A112" s="9"/>
      <c r="B112" s="9"/>
      <c r="C112" s="9"/>
      <c r="D112" s="9"/>
      <c r="E112" s="9"/>
      <c r="F112" s="9"/>
      <c r="G112" s="9"/>
      <c r="H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</row>
    <row r="113" spans="1:55" x14ac:dyDescent="0.25">
      <c r="A113" s="9"/>
      <c r="B113" s="9"/>
      <c r="C113" s="9"/>
      <c r="D113" s="9"/>
      <c r="E113" s="9"/>
      <c r="F113" s="9"/>
      <c r="G113" s="9"/>
      <c r="H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</row>
    <row r="114" spans="1:55" x14ac:dyDescent="0.25">
      <c r="A114" s="9"/>
      <c r="B114" s="9"/>
      <c r="C114" s="9"/>
      <c r="D114" s="9"/>
      <c r="E114" s="9"/>
      <c r="F114" s="9"/>
      <c r="G114" s="9"/>
      <c r="H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</row>
    <row r="115" spans="1:55" x14ac:dyDescent="0.25">
      <c r="A115" s="9"/>
      <c r="B115" s="9"/>
      <c r="C115" s="9"/>
      <c r="D115" s="9"/>
      <c r="E115" s="9"/>
      <c r="F115" s="9"/>
      <c r="G115" s="9"/>
      <c r="H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</row>
    <row r="116" spans="1:55" x14ac:dyDescent="0.25">
      <c r="A116" s="9"/>
      <c r="B116" s="9"/>
      <c r="C116" s="9"/>
      <c r="D116" s="9"/>
      <c r="E116" s="9"/>
      <c r="F116" s="9"/>
      <c r="G116" s="9"/>
      <c r="H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</row>
    <row r="117" spans="1:55" x14ac:dyDescent="0.25">
      <c r="A117" s="9"/>
      <c r="B117" s="9"/>
      <c r="C117" s="9"/>
      <c r="D117" s="9"/>
      <c r="E117" s="9"/>
      <c r="F117" s="9"/>
      <c r="G117" s="9"/>
      <c r="H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</row>
    <row r="118" spans="1:55" x14ac:dyDescent="0.25">
      <c r="A118" s="9"/>
      <c r="B118" s="9"/>
      <c r="C118" s="9"/>
      <c r="D118" s="9"/>
      <c r="E118" s="9"/>
      <c r="F118" s="9"/>
      <c r="G118" s="9"/>
      <c r="H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</row>
    <row r="119" spans="1:55" x14ac:dyDescent="0.25">
      <c r="A119" s="9"/>
      <c r="B119" s="9"/>
      <c r="C119" s="9"/>
      <c r="D119" s="9"/>
      <c r="E119" s="9"/>
      <c r="F119" s="9"/>
      <c r="G119" s="9"/>
      <c r="H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</row>
    <row r="120" spans="1:55" x14ac:dyDescent="0.25">
      <c r="A120" s="9"/>
      <c r="B120" s="9"/>
      <c r="C120" s="9"/>
      <c r="D120" s="9"/>
      <c r="E120" s="9"/>
      <c r="F120" s="9"/>
      <c r="G120" s="9"/>
      <c r="H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</row>
    <row r="121" spans="1:55" x14ac:dyDescent="0.25">
      <c r="A121" s="9"/>
      <c r="B121" s="9"/>
      <c r="C121" s="9"/>
      <c r="D121" s="9"/>
      <c r="E121" s="9"/>
      <c r="F121" s="9"/>
      <c r="G121" s="9"/>
      <c r="H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</row>
    <row r="122" spans="1:55" x14ac:dyDescent="0.25">
      <c r="A122" s="9"/>
      <c r="B122" s="9"/>
      <c r="C122" s="9"/>
      <c r="D122" s="9"/>
      <c r="E122" s="9"/>
      <c r="F122" s="9"/>
      <c r="G122" s="9"/>
      <c r="H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</row>
    <row r="123" spans="1:55" x14ac:dyDescent="0.25">
      <c r="A123" s="9"/>
      <c r="B123" s="9"/>
      <c r="C123" s="9"/>
      <c r="D123" s="9"/>
      <c r="E123" s="9"/>
      <c r="F123" s="9"/>
      <c r="G123" s="9"/>
      <c r="H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</row>
    <row r="124" spans="1:55" x14ac:dyDescent="0.25">
      <c r="A124" s="9"/>
      <c r="B124" s="9"/>
      <c r="C124" s="9"/>
      <c r="D124" s="9"/>
      <c r="E124" s="9"/>
      <c r="F124" s="9"/>
      <c r="G124" s="9"/>
      <c r="H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</row>
    <row r="125" spans="1:55" x14ac:dyDescent="0.25">
      <c r="A125" s="9"/>
      <c r="B125" s="9"/>
      <c r="C125" s="9"/>
      <c r="D125" s="9"/>
      <c r="E125" s="9"/>
      <c r="F125" s="9"/>
      <c r="G125" s="9"/>
      <c r="H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</row>
    <row r="126" spans="1:55" x14ac:dyDescent="0.25">
      <c r="A126" s="9"/>
      <c r="B126" s="9"/>
      <c r="C126" s="9"/>
      <c r="D126" s="9"/>
      <c r="E126" s="9"/>
      <c r="F126" s="9"/>
      <c r="G126" s="9"/>
      <c r="H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</row>
    <row r="127" spans="1:55" x14ac:dyDescent="0.25">
      <c r="A127" s="9"/>
      <c r="B127" s="9"/>
      <c r="C127" s="9"/>
      <c r="D127" s="9"/>
      <c r="E127" s="9"/>
      <c r="F127" s="9"/>
      <c r="G127" s="9"/>
      <c r="H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</row>
    <row r="128" spans="1:55" x14ac:dyDescent="0.25">
      <c r="A128" s="9"/>
      <c r="B128" s="9"/>
      <c r="C128" s="9"/>
      <c r="D128" s="9"/>
      <c r="E128" s="9"/>
      <c r="F128" s="9"/>
      <c r="G128" s="9"/>
      <c r="H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</row>
    <row r="129" spans="1:55" x14ac:dyDescent="0.25">
      <c r="A129" s="9"/>
      <c r="B129" s="9"/>
      <c r="C129" s="9"/>
      <c r="D129" s="9"/>
      <c r="E129" s="9"/>
      <c r="F129" s="9"/>
      <c r="G129" s="9"/>
      <c r="H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</row>
    <row r="130" spans="1:55" x14ac:dyDescent="0.25">
      <c r="A130" s="9"/>
      <c r="B130" s="9"/>
      <c r="C130" s="9"/>
      <c r="D130" s="9"/>
      <c r="E130" s="9"/>
      <c r="F130" s="9"/>
      <c r="G130" s="9"/>
      <c r="H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</row>
    <row r="131" spans="1:55" x14ac:dyDescent="0.25">
      <c r="A131" s="9"/>
      <c r="B131" s="9"/>
      <c r="C131" s="9"/>
      <c r="D131" s="9"/>
      <c r="E131" s="9"/>
      <c r="F131" s="9"/>
      <c r="G131" s="9"/>
      <c r="H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</row>
    <row r="132" spans="1:55" x14ac:dyDescent="0.25">
      <c r="A132" s="9"/>
      <c r="B132" s="9"/>
      <c r="C132" s="9"/>
      <c r="D132" s="9"/>
      <c r="E132" s="9"/>
      <c r="F132" s="9"/>
      <c r="G132" s="9"/>
      <c r="H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</row>
    <row r="133" spans="1:55" x14ac:dyDescent="0.25">
      <c r="A133" s="9"/>
      <c r="B133" s="9"/>
      <c r="C133" s="9"/>
      <c r="D133" s="9"/>
      <c r="E133" s="9"/>
      <c r="F133" s="9"/>
      <c r="G133" s="9"/>
      <c r="H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</row>
    <row r="134" spans="1:55" x14ac:dyDescent="0.25">
      <c r="A134" s="9"/>
      <c r="B134" s="9"/>
      <c r="C134" s="9"/>
      <c r="D134" s="9"/>
      <c r="E134" s="9"/>
      <c r="F134" s="9"/>
      <c r="G134" s="9"/>
      <c r="H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</row>
    <row r="135" spans="1:55" x14ac:dyDescent="0.25">
      <c r="A135" s="9"/>
      <c r="B135" s="9"/>
      <c r="C135" s="9"/>
      <c r="D135" s="9"/>
      <c r="E135" s="9"/>
      <c r="F135" s="9"/>
      <c r="G135" s="9"/>
      <c r="H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</row>
    <row r="136" spans="1:55" x14ac:dyDescent="0.25">
      <c r="A136" s="9"/>
      <c r="B136" s="9"/>
      <c r="C136" s="9"/>
      <c r="D136" s="9"/>
      <c r="E136" s="9"/>
      <c r="F136" s="9"/>
      <c r="G136" s="9"/>
      <c r="H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</row>
    <row r="137" spans="1:55" x14ac:dyDescent="0.25">
      <c r="A137" s="9"/>
      <c r="B137" s="9"/>
      <c r="C137" s="9"/>
      <c r="D137" s="9"/>
      <c r="E137" s="9"/>
      <c r="F137" s="9"/>
      <c r="G137" s="9"/>
      <c r="H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</row>
    <row r="138" spans="1:55" x14ac:dyDescent="0.25">
      <c r="A138" s="9"/>
      <c r="B138" s="9"/>
      <c r="C138" s="9"/>
      <c r="D138" s="9"/>
      <c r="E138" s="9"/>
      <c r="F138" s="9"/>
      <c r="G138" s="9"/>
      <c r="H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</row>
    <row r="139" spans="1:55" x14ac:dyDescent="0.25">
      <c r="A139" s="9"/>
      <c r="B139" s="9"/>
      <c r="C139" s="9"/>
      <c r="D139" s="9"/>
      <c r="E139" s="9"/>
      <c r="F139" s="9"/>
      <c r="G139" s="9"/>
      <c r="H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</row>
    <row r="140" spans="1:55" x14ac:dyDescent="0.25">
      <c r="A140" s="9"/>
      <c r="B140" s="9"/>
      <c r="C140" s="9"/>
      <c r="D140" s="9"/>
      <c r="E140" s="9"/>
      <c r="F140" s="9"/>
      <c r="G140" s="9"/>
      <c r="H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</row>
    <row r="141" spans="1:55" x14ac:dyDescent="0.25">
      <c r="A141" s="9"/>
      <c r="B141" s="9"/>
      <c r="C141" s="9"/>
      <c r="D141" s="9"/>
      <c r="E141" s="9"/>
      <c r="F141" s="9"/>
      <c r="G141" s="9"/>
      <c r="H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</row>
    <row r="142" spans="1:55" x14ac:dyDescent="0.25">
      <c r="A142" s="9"/>
      <c r="B142" s="9"/>
      <c r="C142" s="9"/>
      <c r="D142" s="9"/>
      <c r="E142" s="9"/>
      <c r="F142" s="9"/>
      <c r="G142" s="9"/>
      <c r="H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</row>
    <row r="143" spans="1:55" x14ac:dyDescent="0.25">
      <c r="A143" s="9"/>
      <c r="B143" s="9"/>
      <c r="C143" s="9"/>
      <c r="D143" s="9"/>
      <c r="E143" s="9"/>
      <c r="F143" s="9"/>
      <c r="G143" s="9"/>
      <c r="H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</row>
    <row r="144" spans="1:55" x14ac:dyDescent="0.25">
      <c r="A144" s="9"/>
      <c r="B144" s="9"/>
      <c r="C144" s="9"/>
      <c r="D144" s="9"/>
      <c r="E144" s="9"/>
      <c r="F144" s="9"/>
      <c r="G144" s="9"/>
      <c r="H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</row>
    <row r="145" spans="1:55" x14ac:dyDescent="0.25">
      <c r="A145" s="9"/>
      <c r="B145" s="9"/>
      <c r="C145" s="9"/>
      <c r="D145" s="9"/>
      <c r="E145" s="9"/>
      <c r="F145" s="9"/>
      <c r="G145" s="9"/>
      <c r="H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</row>
    <row r="146" spans="1:55" x14ac:dyDescent="0.25">
      <c r="A146" s="9"/>
      <c r="B146" s="9"/>
      <c r="C146" s="9"/>
      <c r="D146" s="9"/>
      <c r="E146" s="9"/>
      <c r="F146" s="9"/>
      <c r="G146" s="9"/>
      <c r="H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</row>
    <row r="147" spans="1:55" x14ac:dyDescent="0.25">
      <c r="A147" s="9"/>
      <c r="B147" s="9"/>
      <c r="C147" s="9"/>
      <c r="D147" s="9"/>
      <c r="E147" s="9"/>
      <c r="F147" s="9"/>
      <c r="G147" s="9"/>
      <c r="H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</row>
    <row r="148" spans="1:55" x14ac:dyDescent="0.25">
      <c r="A148" s="9"/>
      <c r="B148" s="9"/>
      <c r="C148" s="9"/>
      <c r="D148" s="9"/>
      <c r="E148" s="9"/>
      <c r="F148" s="9"/>
      <c r="G148" s="9"/>
      <c r="H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</row>
    <row r="149" spans="1:55" x14ac:dyDescent="0.25">
      <c r="A149" s="9"/>
      <c r="B149" s="9"/>
      <c r="C149" s="9"/>
      <c r="D149" s="9"/>
      <c r="E149" s="9"/>
      <c r="F149" s="9"/>
      <c r="G149" s="9"/>
      <c r="H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</row>
    <row r="150" spans="1:55" x14ac:dyDescent="0.25">
      <c r="A150" s="9"/>
      <c r="B150" s="9"/>
      <c r="C150" s="9"/>
      <c r="D150" s="9"/>
      <c r="E150" s="9"/>
      <c r="F150" s="9"/>
      <c r="G150" s="9"/>
      <c r="H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</row>
    <row r="151" spans="1:55" x14ac:dyDescent="0.25">
      <c r="A151" s="9"/>
      <c r="B151" s="9"/>
      <c r="C151" s="9"/>
      <c r="D151" s="9"/>
      <c r="E151" s="9"/>
      <c r="F151" s="9"/>
      <c r="G151" s="9"/>
      <c r="H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</row>
    <row r="152" spans="1:55" x14ac:dyDescent="0.25">
      <c r="A152" s="9"/>
      <c r="B152" s="9"/>
      <c r="C152" s="9"/>
      <c r="D152" s="9"/>
      <c r="E152" s="9"/>
      <c r="F152" s="9"/>
      <c r="G152" s="9"/>
      <c r="H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</row>
    <row r="153" spans="1:55" x14ac:dyDescent="0.25">
      <c r="A153" s="9"/>
      <c r="B153" s="9"/>
      <c r="C153" s="9"/>
      <c r="D153" s="9"/>
      <c r="E153" s="9"/>
      <c r="F153" s="9"/>
      <c r="G153" s="9"/>
      <c r="H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</row>
    <row r="154" spans="1:55" x14ac:dyDescent="0.25">
      <c r="A154" s="9"/>
      <c r="B154" s="9"/>
      <c r="C154" s="9"/>
      <c r="D154" s="9"/>
      <c r="E154" s="9"/>
      <c r="F154" s="9"/>
      <c r="G154" s="9"/>
      <c r="H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</row>
    <row r="155" spans="1:55" x14ac:dyDescent="0.25">
      <c r="A155" s="9"/>
      <c r="B155" s="9"/>
      <c r="C155" s="9"/>
      <c r="D155" s="9"/>
      <c r="E155" s="9"/>
      <c r="F155" s="9"/>
      <c r="G155" s="9"/>
      <c r="H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</row>
    <row r="156" spans="1:55" x14ac:dyDescent="0.25">
      <c r="A156" s="9"/>
      <c r="B156" s="9"/>
      <c r="C156" s="9"/>
      <c r="D156" s="9"/>
      <c r="E156" s="9"/>
      <c r="F156" s="9"/>
      <c r="G156" s="9"/>
      <c r="H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</row>
    <row r="157" spans="1:55" x14ac:dyDescent="0.25">
      <c r="A157" s="9"/>
      <c r="B157" s="9"/>
      <c r="C157" s="9"/>
      <c r="D157" s="9"/>
      <c r="E157" s="9"/>
      <c r="F157" s="9"/>
      <c r="G157" s="9"/>
      <c r="H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</row>
    <row r="158" spans="1:55" x14ac:dyDescent="0.25">
      <c r="A158" s="9"/>
      <c r="B158" s="9"/>
      <c r="C158" s="9"/>
      <c r="D158" s="9"/>
      <c r="E158" s="9"/>
      <c r="F158" s="9"/>
      <c r="G158" s="9"/>
      <c r="H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</row>
    <row r="159" spans="1:55" x14ac:dyDescent="0.25">
      <c r="A159" s="9"/>
      <c r="B159" s="9"/>
      <c r="C159" s="9"/>
      <c r="D159" s="9"/>
      <c r="E159" s="9"/>
      <c r="F159" s="9"/>
      <c r="G159" s="9"/>
      <c r="H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</row>
    <row r="160" spans="1:55" x14ac:dyDescent="0.25">
      <c r="A160" s="9"/>
      <c r="B160" s="9"/>
      <c r="C160" s="9"/>
      <c r="D160" s="9"/>
      <c r="E160" s="9"/>
      <c r="F160" s="9"/>
      <c r="G160" s="9"/>
      <c r="H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</row>
    <row r="161" spans="1:55" x14ac:dyDescent="0.25">
      <c r="A161" s="9"/>
      <c r="B161" s="9"/>
      <c r="C161" s="9"/>
      <c r="D161" s="9"/>
      <c r="E161" s="9"/>
      <c r="F161" s="9"/>
      <c r="G161" s="9"/>
      <c r="H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</row>
    <row r="162" spans="1:55" x14ac:dyDescent="0.25">
      <c r="A162" s="9"/>
      <c r="B162" s="9"/>
      <c r="C162" s="9"/>
      <c r="D162" s="9"/>
      <c r="E162" s="9"/>
      <c r="F162" s="9"/>
      <c r="G162" s="9"/>
      <c r="H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</row>
    <row r="163" spans="1:55" x14ac:dyDescent="0.25">
      <c r="A163" s="9"/>
      <c r="B163" s="9"/>
      <c r="C163" s="9"/>
      <c r="D163" s="9"/>
      <c r="E163" s="9"/>
      <c r="F163" s="9"/>
      <c r="G163" s="9"/>
      <c r="H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</row>
    <row r="164" spans="1:55" x14ac:dyDescent="0.25">
      <c r="A164" s="9"/>
      <c r="B164" s="9"/>
      <c r="C164" s="9"/>
      <c r="D164" s="9"/>
      <c r="E164" s="9"/>
      <c r="F164" s="9"/>
      <c r="G164" s="9"/>
      <c r="H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</row>
    <row r="165" spans="1:55" x14ac:dyDescent="0.25">
      <c r="A165" s="9"/>
      <c r="B165" s="9"/>
      <c r="C165" s="9"/>
      <c r="D165" s="9"/>
      <c r="E165" s="9"/>
      <c r="F165" s="9"/>
      <c r="G165" s="9"/>
      <c r="H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</row>
    <row r="166" spans="1:55" x14ac:dyDescent="0.25">
      <c r="A166" s="9"/>
      <c r="B166" s="9"/>
      <c r="C166" s="9"/>
      <c r="D166" s="9"/>
      <c r="E166" s="9"/>
      <c r="F166" s="9"/>
      <c r="G166" s="9"/>
      <c r="H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</row>
    <row r="167" spans="1:55" x14ac:dyDescent="0.25">
      <c r="A167" s="9"/>
      <c r="B167" s="9"/>
      <c r="C167" s="9"/>
      <c r="D167" s="9"/>
      <c r="E167" s="9"/>
      <c r="F167" s="9"/>
      <c r="G167" s="9"/>
      <c r="H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</row>
    <row r="168" spans="1:55" x14ac:dyDescent="0.25">
      <c r="A168" s="9"/>
      <c r="B168" s="9"/>
      <c r="C168" s="9"/>
      <c r="D168" s="9"/>
      <c r="E168" s="9"/>
      <c r="F168" s="9"/>
      <c r="G168" s="9"/>
      <c r="H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</row>
    <row r="169" spans="1:55" x14ac:dyDescent="0.25">
      <c r="A169" s="9"/>
      <c r="B169" s="9"/>
      <c r="C169" s="9"/>
      <c r="D169" s="9"/>
      <c r="E169" s="9"/>
      <c r="F169" s="9"/>
      <c r="G169" s="9"/>
      <c r="H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</row>
    <row r="170" spans="1:55" x14ac:dyDescent="0.25">
      <c r="A170" s="9"/>
      <c r="B170" s="9"/>
      <c r="C170" s="9"/>
      <c r="D170" s="9"/>
      <c r="E170" s="9"/>
      <c r="F170" s="9"/>
      <c r="G170" s="9"/>
      <c r="H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</row>
    <row r="171" spans="1:55" x14ac:dyDescent="0.25">
      <c r="A171" s="9"/>
      <c r="B171" s="9"/>
      <c r="C171" s="9"/>
      <c r="D171" s="9"/>
      <c r="E171" s="9"/>
      <c r="F171" s="9"/>
      <c r="G171" s="9"/>
      <c r="H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</row>
    <row r="172" spans="1:55" x14ac:dyDescent="0.25">
      <c r="A172" s="9"/>
      <c r="B172" s="9"/>
      <c r="C172" s="9"/>
      <c r="D172" s="9"/>
      <c r="E172" s="9"/>
      <c r="F172" s="9"/>
      <c r="G172" s="9"/>
      <c r="H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</row>
    <row r="173" spans="1:55" x14ac:dyDescent="0.25">
      <c r="A173" s="9"/>
      <c r="B173" s="9"/>
      <c r="C173" s="9"/>
      <c r="D173" s="9"/>
      <c r="E173" s="9"/>
      <c r="F173" s="9"/>
      <c r="G173" s="9"/>
      <c r="H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</row>
    <row r="174" spans="1:55" x14ac:dyDescent="0.25">
      <c r="A174" s="9"/>
      <c r="B174" s="9"/>
      <c r="C174" s="9"/>
      <c r="D174" s="9"/>
      <c r="E174" s="9"/>
      <c r="F174" s="9"/>
      <c r="G174" s="9"/>
      <c r="H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</row>
    <row r="175" spans="1:55" x14ac:dyDescent="0.25">
      <c r="A175" s="9"/>
      <c r="B175" s="9"/>
      <c r="C175" s="9"/>
      <c r="D175" s="9"/>
      <c r="E175" s="9"/>
      <c r="F175" s="9"/>
      <c r="G175" s="9"/>
      <c r="H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</row>
    <row r="176" spans="1:55" x14ac:dyDescent="0.25">
      <c r="A176" s="9"/>
      <c r="B176" s="9"/>
      <c r="C176" s="9"/>
      <c r="D176" s="9"/>
      <c r="E176" s="9"/>
      <c r="F176" s="9"/>
      <c r="G176" s="9"/>
      <c r="H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</row>
    <row r="177" spans="1:55" x14ac:dyDescent="0.25">
      <c r="A177" s="9"/>
      <c r="B177" s="9"/>
      <c r="C177" s="9"/>
      <c r="D177" s="9"/>
      <c r="E177" s="9"/>
      <c r="F177" s="9"/>
      <c r="G177" s="9"/>
      <c r="H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</row>
    <row r="178" spans="1:55" x14ac:dyDescent="0.25">
      <c r="A178" s="9"/>
      <c r="B178" s="9"/>
      <c r="C178" s="9"/>
      <c r="D178" s="9"/>
      <c r="E178" s="9"/>
      <c r="F178" s="9"/>
      <c r="G178" s="9"/>
      <c r="H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</row>
    <row r="179" spans="1:55" x14ac:dyDescent="0.25">
      <c r="A179" s="9"/>
      <c r="B179" s="9"/>
      <c r="C179" s="9"/>
      <c r="D179" s="9"/>
      <c r="E179" s="9"/>
      <c r="F179" s="9"/>
      <c r="G179" s="9"/>
      <c r="H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</row>
    <row r="180" spans="1:55" x14ac:dyDescent="0.25">
      <c r="A180" s="9"/>
      <c r="B180" s="9"/>
      <c r="C180" s="9"/>
      <c r="D180" s="9"/>
      <c r="E180" s="9"/>
      <c r="F180" s="9"/>
      <c r="G180" s="9"/>
      <c r="H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</row>
    <row r="181" spans="1:55" x14ac:dyDescent="0.25">
      <c r="A181" s="9"/>
      <c r="B181" s="9"/>
      <c r="C181" s="9"/>
      <c r="D181" s="9"/>
      <c r="E181" s="9"/>
      <c r="F181" s="9"/>
      <c r="G181" s="9"/>
      <c r="H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</row>
    <row r="182" spans="1:55" x14ac:dyDescent="0.25">
      <c r="A182" s="9"/>
      <c r="B182" s="9"/>
      <c r="C182" s="9"/>
      <c r="D182" s="9"/>
      <c r="E182" s="9"/>
      <c r="F182" s="9"/>
      <c r="G182" s="9"/>
      <c r="H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</row>
    <row r="183" spans="1:55" x14ac:dyDescent="0.25">
      <c r="A183" s="9"/>
      <c r="B183" s="9"/>
      <c r="C183" s="9"/>
      <c r="D183" s="9"/>
      <c r="E183" s="9"/>
      <c r="F183" s="9"/>
      <c r="G183" s="9"/>
      <c r="H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</row>
    <row r="184" spans="1:55" x14ac:dyDescent="0.25">
      <c r="A184" s="9"/>
      <c r="B184" s="9"/>
      <c r="C184" s="9"/>
      <c r="D184" s="9"/>
      <c r="E184" s="9"/>
      <c r="F184" s="9"/>
      <c r="G184" s="9"/>
      <c r="H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</row>
    <row r="185" spans="1:55" x14ac:dyDescent="0.25">
      <c r="A185" s="9"/>
      <c r="B185" s="9"/>
      <c r="C185" s="9"/>
      <c r="D185" s="9"/>
      <c r="E185" s="9"/>
      <c r="F185" s="9"/>
      <c r="G185" s="9"/>
      <c r="H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</row>
    <row r="186" spans="1:55" x14ac:dyDescent="0.25">
      <c r="A186" s="9"/>
      <c r="B186" s="9"/>
      <c r="C186" s="9"/>
      <c r="D186" s="9"/>
      <c r="E186" s="9"/>
      <c r="F186" s="9"/>
      <c r="G186" s="9"/>
      <c r="H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</row>
    <row r="187" spans="1:55" x14ac:dyDescent="0.25">
      <c r="A187" s="9"/>
      <c r="B187" s="9"/>
      <c r="C187" s="9"/>
      <c r="D187" s="9"/>
      <c r="E187" s="9"/>
      <c r="F187" s="9"/>
      <c r="G187" s="9"/>
      <c r="H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</row>
    <row r="188" spans="1:55" x14ac:dyDescent="0.25">
      <c r="A188" s="9"/>
      <c r="B188" s="9"/>
      <c r="C188" s="9"/>
      <c r="D188" s="9"/>
      <c r="E188" s="9"/>
      <c r="F188" s="9"/>
      <c r="G188" s="9"/>
      <c r="H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</row>
    <row r="189" spans="1:55" x14ac:dyDescent="0.25">
      <c r="A189" s="9"/>
      <c r="B189" s="9"/>
      <c r="C189" s="9"/>
      <c r="D189" s="9"/>
      <c r="E189" s="9"/>
      <c r="F189" s="9"/>
      <c r="G189" s="9"/>
      <c r="H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</row>
    <row r="190" spans="1:55" x14ac:dyDescent="0.25">
      <c r="A190" s="9"/>
      <c r="B190" s="9"/>
      <c r="C190" s="9"/>
      <c r="D190" s="9"/>
      <c r="E190" s="9"/>
      <c r="F190" s="9"/>
      <c r="G190" s="9"/>
      <c r="H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</row>
    <row r="191" spans="1:55" x14ac:dyDescent="0.25">
      <c r="A191" s="9"/>
      <c r="B191" s="9"/>
      <c r="C191" s="9"/>
      <c r="D191" s="9"/>
      <c r="E191" s="9"/>
      <c r="F191" s="9"/>
      <c r="G191" s="9"/>
      <c r="H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</row>
    <row r="192" spans="1:55" x14ac:dyDescent="0.25">
      <c r="A192" s="9"/>
      <c r="B192" s="9"/>
      <c r="C192" s="9"/>
      <c r="D192" s="9"/>
      <c r="E192" s="9"/>
      <c r="F192" s="9"/>
      <c r="G192" s="9"/>
      <c r="H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</row>
    <row r="193" spans="1:55" x14ac:dyDescent="0.25">
      <c r="A193" s="9"/>
      <c r="B193" s="9"/>
      <c r="C193" s="9"/>
      <c r="D193" s="9"/>
      <c r="E193" s="9"/>
      <c r="F193" s="9"/>
      <c r="G193" s="9"/>
      <c r="H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</row>
    <row r="194" spans="1:55" x14ac:dyDescent="0.25">
      <c r="A194" s="9"/>
      <c r="B194" s="9"/>
      <c r="C194" s="9"/>
      <c r="D194" s="9"/>
      <c r="E194" s="9"/>
      <c r="F194" s="9"/>
      <c r="G194" s="9"/>
      <c r="H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</row>
    <row r="195" spans="1:55" x14ac:dyDescent="0.25">
      <c r="A195" s="9"/>
      <c r="B195" s="9"/>
      <c r="C195" s="9"/>
      <c r="D195" s="9"/>
      <c r="E195" s="9"/>
      <c r="F195" s="9"/>
      <c r="G195" s="9"/>
      <c r="H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</row>
    <row r="196" spans="1:55" x14ac:dyDescent="0.25">
      <c r="A196" s="9"/>
      <c r="B196" s="9"/>
      <c r="C196" s="9"/>
      <c r="D196" s="9"/>
      <c r="E196" s="9"/>
      <c r="F196" s="9"/>
      <c r="G196" s="9"/>
      <c r="H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</row>
    <row r="197" spans="1:55" x14ac:dyDescent="0.25">
      <c r="A197" s="9"/>
      <c r="B197" s="9"/>
      <c r="C197" s="9"/>
      <c r="D197" s="9"/>
      <c r="E197" s="9"/>
      <c r="F197" s="9"/>
      <c r="G197" s="9"/>
      <c r="H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</row>
    <row r="198" spans="1:55" x14ac:dyDescent="0.25">
      <c r="A198" s="9"/>
      <c r="B198" s="9"/>
      <c r="C198" s="9"/>
      <c r="D198" s="9"/>
      <c r="E198" s="9"/>
      <c r="F198" s="9"/>
      <c r="G198" s="9"/>
      <c r="H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</row>
    <row r="199" spans="1:55" x14ac:dyDescent="0.25">
      <c r="A199" s="9"/>
      <c r="B199" s="9"/>
      <c r="C199" s="9"/>
      <c r="D199" s="9"/>
      <c r="E199" s="9"/>
      <c r="F199" s="9"/>
      <c r="G199" s="9"/>
      <c r="H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</row>
    <row r="200" spans="1:55" x14ac:dyDescent="0.25">
      <c r="A200" s="9"/>
      <c r="B200" s="9"/>
      <c r="C200" s="9"/>
      <c r="D200" s="9"/>
      <c r="E200" s="9"/>
      <c r="F200" s="9"/>
      <c r="G200" s="9"/>
      <c r="H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</row>
    <row r="201" spans="1:55" x14ac:dyDescent="0.25">
      <c r="A201" s="9"/>
      <c r="B201" s="9"/>
      <c r="C201" s="9"/>
      <c r="D201" s="9"/>
      <c r="E201" s="9"/>
      <c r="F201" s="9"/>
      <c r="G201" s="9"/>
      <c r="H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</row>
    <row r="202" spans="1:55" x14ac:dyDescent="0.25">
      <c r="A202" s="9"/>
      <c r="B202" s="9"/>
      <c r="C202" s="9"/>
      <c r="D202" s="9"/>
      <c r="E202" s="9"/>
      <c r="F202" s="9"/>
      <c r="G202" s="9"/>
      <c r="H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</row>
    <row r="203" spans="1:55" x14ac:dyDescent="0.25">
      <c r="A203" s="9"/>
      <c r="B203" s="9"/>
      <c r="C203" s="9"/>
      <c r="D203" s="9"/>
      <c r="E203" s="9"/>
      <c r="F203" s="9"/>
      <c r="G203" s="9"/>
      <c r="H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</row>
    <row r="204" spans="1:55" x14ac:dyDescent="0.25">
      <c r="A204" s="9"/>
      <c r="B204" s="9"/>
      <c r="C204" s="9"/>
      <c r="D204" s="9"/>
      <c r="E204" s="9"/>
      <c r="F204" s="9"/>
      <c r="G204" s="9"/>
      <c r="H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</row>
    <row r="205" spans="1:55" x14ac:dyDescent="0.25">
      <c r="A205" s="9"/>
      <c r="B205" s="9"/>
      <c r="C205" s="9"/>
      <c r="D205" s="9"/>
      <c r="E205" s="9"/>
      <c r="F205" s="9"/>
      <c r="G205" s="9"/>
      <c r="H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</row>
  </sheetData>
  <mergeCells count="32">
    <mergeCell ref="U4:V4"/>
    <mergeCell ref="W4:X4"/>
    <mergeCell ref="Y4:Z4"/>
    <mergeCell ref="AT4:AT6"/>
    <mergeCell ref="AA4:AB4"/>
    <mergeCell ref="AC4:AD4"/>
    <mergeCell ref="AE4:AF4"/>
    <mergeCell ref="AG4:AH4"/>
    <mergeCell ref="AM4:AM6"/>
    <mergeCell ref="AN4:AN6"/>
    <mergeCell ref="AO4:AO6"/>
    <mergeCell ref="AP4:AP6"/>
    <mergeCell ref="AQ4:AQ6"/>
    <mergeCell ref="AR4:AR6"/>
    <mergeCell ref="AS4:AS6"/>
    <mergeCell ref="AK4:AL4"/>
    <mergeCell ref="C49:D49"/>
    <mergeCell ref="A47:AB47"/>
    <mergeCell ref="A1:AT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AI4:AJ4"/>
    <mergeCell ref="O4:P4"/>
    <mergeCell ref="Q4:R4"/>
    <mergeCell ref="S4:T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2" manualBreakCount="2">
    <brk id="29" max="46" man="1"/>
    <brk id="59" max="16383" man="1"/>
  </rowBreaks>
  <colBreaks count="1" manualBreakCount="1">
    <brk id="22" max="20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72"/>
  <sheetViews>
    <sheetView topLeftCell="D1" zoomScaleNormal="100" workbookViewId="0">
      <selection activeCell="AJ7" sqref="AJ7"/>
    </sheetView>
  </sheetViews>
  <sheetFormatPr defaultRowHeight="15" x14ac:dyDescent="0.25"/>
  <cols>
    <col min="1" max="1" width="5.7109375" customWidth="1"/>
    <col min="2" max="2" width="6.42578125" customWidth="1"/>
    <col min="3" max="3" width="22.28515625" customWidth="1"/>
    <col min="4" max="4" width="15.5703125" customWidth="1"/>
    <col min="5" max="5" width="7.28515625" customWidth="1"/>
    <col min="6" max="6" width="6.85546875" customWidth="1"/>
    <col min="7" max="7" width="6.5703125" customWidth="1"/>
    <col min="8" max="8" width="8.140625" style="8" customWidth="1"/>
    <col min="9" max="9" width="6.42578125" customWidth="1"/>
    <col min="10" max="10" width="8.5703125" customWidth="1"/>
    <col min="11" max="11" width="6.28515625" style="8" customWidth="1"/>
    <col min="12" max="12" width="7.28515625" customWidth="1"/>
    <col min="13" max="13" width="6.140625" customWidth="1"/>
    <col min="14" max="14" width="7" customWidth="1"/>
    <col min="15" max="15" width="5.85546875" customWidth="1"/>
    <col min="16" max="16" width="8" style="8" customWidth="1"/>
    <col min="17" max="17" width="7.28515625" customWidth="1"/>
    <col min="18" max="18" width="8" style="8" customWidth="1"/>
    <col min="19" max="19" width="7" customWidth="1"/>
    <col min="20" max="20" width="7.28515625" customWidth="1"/>
    <col min="21" max="21" width="7.85546875" customWidth="1"/>
    <col min="22" max="23" width="7" customWidth="1"/>
    <col min="24" max="24" width="7.140625" customWidth="1"/>
    <col min="25" max="25" width="8.140625" customWidth="1"/>
    <col min="26" max="27" width="7.140625" customWidth="1"/>
    <col min="28" max="28" width="6.7109375" customWidth="1"/>
    <col min="29" max="29" width="6.5703125" customWidth="1"/>
    <col min="30" max="30" width="6.7109375" customWidth="1"/>
    <col min="31" max="31" width="6.7109375" style="8" customWidth="1"/>
    <col min="32" max="32" width="8.85546875" customWidth="1"/>
    <col min="33" max="33" width="7.28515625" customWidth="1"/>
    <col min="34" max="34" width="9.140625" customWidth="1"/>
    <col min="37" max="37" width="8.7109375" customWidth="1"/>
    <col min="40" max="40" width="6" customWidth="1"/>
    <col min="41" max="41" width="6.85546875" customWidth="1"/>
    <col min="42" max="42" width="10" customWidth="1"/>
  </cols>
  <sheetData>
    <row r="1" spans="1:44" ht="28.5" customHeight="1" x14ac:dyDescent="0.25">
      <c r="A1" s="159" t="s">
        <v>591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88"/>
    </row>
    <row r="2" spans="1:44" ht="26.2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88"/>
    </row>
    <row r="3" spans="1:44" ht="42.7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88"/>
    </row>
    <row r="4" spans="1:44" s="1" customFormat="1" ht="30" customHeight="1" x14ac:dyDescent="0.3">
      <c r="A4" s="189" t="s">
        <v>0</v>
      </c>
      <c r="B4" s="146" t="s">
        <v>1</v>
      </c>
      <c r="C4" s="146" t="s">
        <v>2</v>
      </c>
      <c r="D4" s="149" t="s">
        <v>3</v>
      </c>
      <c r="E4" s="157" t="s">
        <v>6</v>
      </c>
      <c r="F4" s="158"/>
      <c r="G4" s="157" t="s">
        <v>221</v>
      </c>
      <c r="H4" s="158"/>
      <c r="I4" s="157" t="s">
        <v>20</v>
      </c>
      <c r="J4" s="158"/>
      <c r="K4" s="157" t="s">
        <v>278</v>
      </c>
      <c r="L4" s="158"/>
      <c r="M4" s="157" t="s">
        <v>284</v>
      </c>
      <c r="N4" s="158"/>
      <c r="O4" s="157" t="s">
        <v>288</v>
      </c>
      <c r="P4" s="158"/>
      <c r="Q4" s="157" t="s">
        <v>289</v>
      </c>
      <c r="R4" s="158"/>
      <c r="S4" s="157" t="s">
        <v>291</v>
      </c>
      <c r="T4" s="158"/>
      <c r="U4" s="157" t="s">
        <v>294</v>
      </c>
      <c r="V4" s="158"/>
      <c r="W4" s="157" t="s">
        <v>299</v>
      </c>
      <c r="X4" s="158"/>
      <c r="Y4" s="157" t="s">
        <v>302</v>
      </c>
      <c r="Z4" s="158"/>
      <c r="AA4" s="157" t="s">
        <v>305</v>
      </c>
      <c r="AB4" s="158"/>
      <c r="AC4" s="157" t="s">
        <v>308</v>
      </c>
      <c r="AD4" s="158"/>
      <c r="AE4" s="157" t="s">
        <v>310</v>
      </c>
      <c r="AF4" s="158"/>
      <c r="AG4" s="157" t="s">
        <v>311</v>
      </c>
      <c r="AH4" s="158"/>
      <c r="AI4" s="153" t="s">
        <v>85</v>
      </c>
      <c r="AJ4" s="153" t="s">
        <v>86</v>
      </c>
      <c r="AK4" s="153" t="s">
        <v>87</v>
      </c>
      <c r="AL4" s="154" t="s">
        <v>609</v>
      </c>
      <c r="AM4" s="154" t="s">
        <v>611</v>
      </c>
      <c r="AN4" s="153" t="s">
        <v>88</v>
      </c>
      <c r="AO4" s="153" t="s">
        <v>89</v>
      </c>
      <c r="AP4" s="149" t="s">
        <v>90</v>
      </c>
      <c r="AQ4" s="89"/>
      <c r="AR4" s="32"/>
    </row>
    <row r="5" spans="1:44" s="3" customFormat="1" ht="35.25" customHeight="1" x14ac:dyDescent="0.3">
      <c r="A5" s="190"/>
      <c r="B5" s="147"/>
      <c r="C5" s="147"/>
      <c r="D5" s="150"/>
      <c r="E5" s="75" t="s">
        <v>7</v>
      </c>
      <c r="F5" s="90">
        <v>1</v>
      </c>
      <c r="G5" s="75" t="s">
        <v>222</v>
      </c>
      <c r="H5" s="75">
        <v>502</v>
      </c>
      <c r="I5" s="75" t="s">
        <v>21</v>
      </c>
      <c r="J5" s="75">
        <v>6105</v>
      </c>
      <c r="K5" s="75" t="s">
        <v>279</v>
      </c>
      <c r="L5" s="75">
        <v>536</v>
      </c>
      <c r="M5" s="75" t="s">
        <v>282</v>
      </c>
      <c r="N5" s="75">
        <v>501</v>
      </c>
      <c r="O5" s="75" t="s">
        <v>222</v>
      </c>
      <c r="P5" s="75">
        <v>520</v>
      </c>
      <c r="Q5" s="75" t="s">
        <v>222</v>
      </c>
      <c r="R5" s="75">
        <v>507</v>
      </c>
      <c r="S5" s="75" t="s">
        <v>222</v>
      </c>
      <c r="T5" s="75">
        <v>512</v>
      </c>
      <c r="U5" s="75" t="s">
        <v>222</v>
      </c>
      <c r="V5" s="75">
        <v>503</v>
      </c>
      <c r="W5" s="75" t="s">
        <v>222</v>
      </c>
      <c r="X5" s="75">
        <v>501</v>
      </c>
      <c r="Y5" s="75" t="s">
        <v>222</v>
      </c>
      <c r="Z5" s="75">
        <v>508</v>
      </c>
      <c r="AA5" s="75" t="s">
        <v>282</v>
      </c>
      <c r="AB5" s="75">
        <v>502</v>
      </c>
      <c r="AC5" s="75" t="s">
        <v>282</v>
      </c>
      <c r="AD5" s="75">
        <v>513</v>
      </c>
      <c r="AE5" s="75" t="s">
        <v>279</v>
      </c>
      <c r="AF5" s="75">
        <v>501</v>
      </c>
      <c r="AG5" s="75" t="s">
        <v>21</v>
      </c>
      <c r="AH5" s="75">
        <v>6103</v>
      </c>
      <c r="AI5" s="147"/>
      <c r="AJ5" s="147"/>
      <c r="AK5" s="147"/>
      <c r="AL5" s="155"/>
      <c r="AM5" s="155"/>
      <c r="AN5" s="147"/>
      <c r="AO5" s="147"/>
      <c r="AP5" s="187"/>
      <c r="AQ5" s="91"/>
      <c r="AR5" s="50"/>
    </row>
    <row r="6" spans="1:44" s="3" customFormat="1" ht="23.25" customHeight="1" x14ac:dyDescent="0.3">
      <c r="A6" s="191"/>
      <c r="B6" s="148"/>
      <c r="C6" s="148"/>
      <c r="D6" s="151"/>
      <c r="E6" s="77" t="s">
        <v>8</v>
      </c>
      <c r="F6" s="77">
        <v>6</v>
      </c>
      <c r="G6" s="77" t="s">
        <v>8</v>
      </c>
      <c r="H6" s="77">
        <v>6</v>
      </c>
      <c r="I6" s="77" t="s">
        <v>8</v>
      </c>
      <c r="J6" s="77">
        <v>8</v>
      </c>
      <c r="K6" s="77" t="s">
        <v>8</v>
      </c>
      <c r="L6" s="77">
        <v>6</v>
      </c>
      <c r="M6" s="77" t="s">
        <v>8</v>
      </c>
      <c r="N6" s="77">
        <v>6</v>
      </c>
      <c r="O6" s="77" t="s">
        <v>8</v>
      </c>
      <c r="P6" s="77">
        <v>6</v>
      </c>
      <c r="Q6" s="77" t="s">
        <v>8</v>
      </c>
      <c r="R6" s="77">
        <v>6</v>
      </c>
      <c r="S6" s="77" t="s">
        <v>8</v>
      </c>
      <c r="T6" s="77">
        <v>6</v>
      </c>
      <c r="U6" s="77" t="s">
        <v>8</v>
      </c>
      <c r="V6" s="77">
        <v>6</v>
      </c>
      <c r="W6" s="77" t="s">
        <v>8</v>
      </c>
      <c r="X6" s="77">
        <v>6</v>
      </c>
      <c r="Y6" s="77" t="s">
        <v>8</v>
      </c>
      <c r="Z6" s="77">
        <v>6</v>
      </c>
      <c r="AA6" s="77" t="s">
        <v>8</v>
      </c>
      <c r="AB6" s="77">
        <v>6</v>
      </c>
      <c r="AC6" s="77" t="s">
        <v>8</v>
      </c>
      <c r="AD6" s="77">
        <v>6</v>
      </c>
      <c r="AE6" s="77" t="s">
        <v>8</v>
      </c>
      <c r="AF6" s="77">
        <v>6</v>
      </c>
      <c r="AG6" s="77" t="s">
        <v>8</v>
      </c>
      <c r="AH6" s="77">
        <v>8</v>
      </c>
      <c r="AI6" s="148"/>
      <c r="AJ6" s="148"/>
      <c r="AK6" s="148"/>
      <c r="AL6" s="156"/>
      <c r="AM6" s="156"/>
      <c r="AN6" s="148"/>
      <c r="AO6" s="148"/>
      <c r="AP6" s="188"/>
      <c r="AQ6" s="91"/>
      <c r="AR6" s="50"/>
    </row>
    <row r="7" spans="1:44" ht="27.75" customHeight="1" x14ac:dyDescent="0.3">
      <c r="A7" s="92">
        <v>1</v>
      </c>
      <c r="B7" s="78" t="s">
        <v>584</v>
      </c>
      <c r="C7" s="78" t="s">
        <v>219</v>
      </c>
      <c r="D7" s="79" t="s">
        <v>218</v>
      </c>
      <c r="E7" s="80" t="s">
        <v>557</v>
      </c>
      <c r="F7" s="80">
        <f>IF(E7="AA",10, IF(E7="AB",9, IF(E7="BB",8, IF(E7="BC",7,IF(E7="CC",6, IF(E7="CD",5, IF(E7="DD",4,IF(E7="F",0))))))))</f>
        <v>7</v>
      </c>
      <c r="G7" s="80" t="s">
        <v>557</v>
      </c>
      <c r="H7" s="85">
        <f>IF(G7="AA",10, IF(G7="AB",9, IF(G7="BB",8, IF(G7="BC",7,IF(G7="CC",6, IF(G7="CD",5, IF(G7="DD",4,IF(G7="F",0))))))))</f>
        <v>7</v>
      </c>
      <c r="I7" s="81"/>
      <c r="J7" s="81" t="b">
        <f>IF(I7="AA",10, IF(I7="AB",9, IF(I7="BB",8, IF(I7="BC",7,IF(I7="CC",6, IF(I7="CD",5, IF(I7="DD",4,IF(I7="F",0))))))))</f>
        <v>0</v>
      </c>
      <c r="K7" s="81"/>
      <c r="L7" s="81" t="b">
        <f>IF(K7="AA",10, IF(K7="AB",9, IF(K7="BB",8, IF(K7="BC",7,IF(K7="CC",6, IF(K7="CD",5, IF(K7="DD",4,IF(K7="F",0))))))))</f>
        <v>0</v>
      </c>
      <c r="M7" s="81"/>
      <c r="N7" s="81" t="b">
        <f>IF(M7="AA",10, IF(M7="AB",9, IF(M7="BB",8, IF(M7="BC",7,IF(M7="CC",6, IF(M7="CD",5, IF(M7="DD",4,IF(M7="F",0))))))))</f>
        <v>0</v>
      </c>
      <c r="O7" s="81"/>
      <c r="P7" s="81" t="b">
        <f>IF(O7="AA",10, IF(O7="AB",9, IF(O7="BB",8, IF(O7="BC",7,IF(O7="CC",6, IF(O7="CD",5, IF(O7="DD",4,IF(O7="F",0))))))))</f>
        <v>0</v>
      </c>
      <c r="Q7" s="81"/>
      <c r="R7" s="81" t="b">
        <f>IF(Q7="AA",10, IF(Q7="AB",9, IF(Q7="BB",8, IF(Q7="BC",7,IF(Q7="CC",6, IF(Q7="CD",5, IF(Q7="DD",4,IF(Q7="F",0))))))))</f>
        <v>0</v>
      </c>
      <c r="S7" s="81"/>
      <c r="T7" s="81" t="b">
        <f>IF(S7="AA",10, IF(S7="AB",9, IF(S7="BB",8, IF(S7="BC",7,IF(S7="CC",6, IF(S7="CD",5, IF(S7="DD",4,IF(S7="F",0))))))))</f>
        <v>0</v>
      </c>
      <c r="U7" s="81"/>
      <c r="V7" s="81" t="b">
        <f>IF(U7="AA",10, IF(U7="AB",9, IF(U7="BB",8, IF(U7="BC",7,IF(U7="CC",6, IF(U7="CD",5, IF(U7="DD",4,IF(U7="F",0))))))))</f>
        <v>0</v>
      </c>
      <c r="W7" s="81"/>
      <c r="X7" s="81" t="b">
        <f>IF(W7="AA",10, IF(W7="AB",9, IF(W7="BB",8, IF(W7="BC",7,IF(W7="CC",6, IF(W7="CD",5, IF(W7="DD",4,IF(W7="F",0))))))))</f>
        <v>0</v>
      </c>
      <c r="Y7" s="81"/>
      <c r="Z7" s="81" t="b">
        <f>IF(Y7="AA",10, IF(Y7="AB",9, IF(Y7="BB",8, IF(Y7="BC",7,IF(Y7="CC",6, IF(Y7="CD",5, IF(Y7="DD",4,IF(Y7="F",0))))))))</f>
        <v>0</v>
      </c>
      <c r="AA7" s="81"/>
      <c r="AB7" s="81" t="b">
        <f>IF(AA7="AA",10, IF(AA7="AB",9, IF(AA7="BB",8, IF(AA7="BC",7,IF(AA7="CC",6, IF(AA7="CD",5, IF(AA7="DD",4,IF(AA7="F",0))))))))</f>
        <v>0</v>
      </c>
      <c r="AC7" s="81"/>
      <c r="AD7" s="81" t="b">
        <f>IF(AC7="AA",10, IF(AC7="AB",9, IF(AC7="BB",8, IF(AC7="BC",7,IF(AC7="CC",6, IF(AC7="CD",5, IF(AC7="DD",4,IF(AC7="F",0))))))))</f>
        <v>0</v>
      </c>
      <c r="AE7" s="81"/>
      <c r="AF7" s="81" t="b">
        <f>IF(AE7="AA",10, IF(AE7="AB",9, IF(AE7="BB",8, IF(AE7="BC",7,IF(AE7="CC",6, IF(AE7="CD",5, IF(AE7="DD",4,IF(AE7="F",0))))))))</f>
        <v>0</v>
      </c>
      <c r="AG7" s="81"/>
      <c r="AH7" s="81" t="b">
        <f>IF(AG7="AA",10, IF(AG7="AB",9, IF(AG7="BB",8, IF(AG7="BC",7,IF(AG7="CC",6, IF(AG7="CD",5, IF(AG7="DD",4,IF(AG7="F",0))))))))</f>
        <v>0</v>
      </c>
      <c r="AI7" s="80">
        <v>12</v>
      </c>
      <c r="AJ7" s="80">
        <f>(F7*6+H7*6+J7*8+L7*6+N7*6+P7*6+R7*6+T7*6+V7*6+X7*6+Z7*6+AB7*6+AD7*6+AF7*6+AH7*8)</f>
        <v>84</v>
      </c>
      <c r="AK7" s="82">
        <f>AJ7/AI7</f>
        <v>7</v>
      </c>
      <c r="AL7" s="80">
        <v>12</v>
      </c>
      <c r="AM7" s="80">
        <v>96</v>
      </c>
      <c r="AN7" s="80">
        <v>12</v>
      </c>
      <c r="AO7" s="80">
        <v>96</v>
      </c>
      <c r="AP7" s="82">
        <f>(AO7+AJ7)/(AN7+AI7)</f>
        <v>7.5</v>
      </c>
      <c r="AQ7" s="93"/>
      <c r="AR7" s="44"/>
    </row>
    <row r="8" spans="1:44" ht="28.5" customHeight="1" x14ac:dyDescent="0.3">
      <c r="A8" s="92">
        <v>2</v>
      </c>
      <c r="B8" s="78" t="s">
        <v>584</v>
      </c>
      <c r="C8" s="83" t="s">
        <v>217</v>
      </c>
      <c r="D8" s="79" t="s">
        <v>216</v>
      </c>
      <c r="E8" s="80" t="s">
        <v>561</v>
      </c>
      <c r="F8" s="80">
        <f t="shared" ref="F8:F35" si="0">IF(E8="AA",10, IF(E8="AB",9, IF(E8="BB",8, IF(E8="BC",7,IF(E8="CC",6, IF(E8="CD",5, IF(E8="DD",4,IF(E8="F",0))))))))</f>
        <v>9</v>
      </c>
      <c r="G8" s="81"/>
      <c r="H8" s="81" t="b">
        <f t="shared" ref="H8:H35" si="1">IF(G8="AA",10, IF(G8="AB",9, IF(G8="BB",8, IF(G8="BC",7,IF(G8="CC",6, IF(G8="CD",5, IF(G8="DD",4,IF(G8="F",0))))))))</f>
        <v>0</v>
      </c>
      <c r="I8" s="81"/>
      <c r="J8" s="81" t="b">
        <f>IF(I8="AA",10, IF(I8="AB",9, IF(I8="BB",8, IF(I8="BC",7,IF(I8="CC",6, IF(I8="CD",5, IF(I8="DD",4,IF(I8="F",0))))))))</f>
        <v>0</v>
      </c>
      <c r="K8" s="81"/>
      <c r="L8" s="81" t="b">
        <f t="shared" ref="L8:L35" si="2">IF(K8="AA",10, IF(K8="AB",9, IF(K8="BB",8, IF(K8="BC",7,IF(K8="CC",6, IF(K8="CD",5, IF(K8="DD",4,IF(K8="F",0))))))))</f>
        <v>0</v>
      </c>
      <c r="M8" s="81"/>
      <c r="N8" s="81" t="b">
        <f t="shared" ref="N8:N35" si="3">IF(M8="AA",10, IF(M8="AB",9, IF(M8="BB",8, IF(M8="BC",7,IF(M8="CC",6, IF(M8="CD",5, IF(M8="DD",4,IF(M8="F",0))))))))</f>
        <v>0</v>
      </c>
      <c r="O8" s="81"/>
      <c r="P8" s="81" t="b">
        <f t="shared" ref="P8:P35" si="4">IF(O8="AA",10, IF(O8="AB",9, IF(O8="BB",8, IF(O8="BC",7,IF(O8="CC",6, IF(O8="CD",5, IF(O8="DD",4,IF(O8="F",0))))))))</f>
        <v>0</v>
      </c>
      <c r="Q8" s="81"/>
      <c r="R8" s="81" t="b">
        <f t="shared" ref="R8:R35" si="5">IF(Q8="AA",10, IF(Q8="AB",9, IF(Q8="BB",8, IF(Q8="BC",7,IF(Q8="CC",6, IF(Q8="CD",5, IF(Q8="DD",4,IF(Q8="F",0))))))))</f>
        <v>0</v>
      </c>
      <c r="S8" s="81"/>
      <c r="T8" s="81" t="b">
        <f t="shared" ref="T8:T35" si="6">IF(S8="AA",10, IF(S8="AB",9, IF(S8="BB",8, IF(S8="BC",7,IF(S8="CC",6, IF(S8="CD",5, IF(S8="DD",4,IF(S8="F",0))))))))</f>
        <v>0</v>
      </c>
      <c r="U8" s="81"/>
      <c r="V8" s="81" t="b">
        <f t="shared" ref="V8:V35" si="7">IF(U8="AA",10, IF(U8="AB",9, IF(U8="BB",8, IF(U8="BC",7,IF(U8="CC",6, IF(U8="CD",5, IF(U8="DD",4,IF(U8="F",0))))))))</f>
        <v>0</v>
      </c>
      <c r="W8" s="81"/>
      <c r="X8" s="81" t="b">
        <f t="shared" ref="X8:X35" si="8">IF(W8="AA",10, IF(W8="AB",9, IF(W8="BB",8, IF(W8="BC",7,IF(W8="CC",6, IF(W8="CD",5, IF(W8="DD",4,IF(W8="F",0))))))))</f>
        <v>0</v>
      </c>
      <c r="Y8" s="81"/>
      <c r="Z8" s="81" t="b">
        <f t="shared" ref="Z8:Z35" si="9">IF(Y8="AA",10, IF(Y8="AB",9, IF(Y8="BB",8, IF(Y8="BC",7,IF(Y8="CC",6, IF(Y8="CD",5, IF(Y8="DD",4,IF(Y8="F",0))))))))</f>
        <v>0</v>
      </c>
      <c r="AA8" s="81"/>
      <c r="AB8" s="81" t="b">
        <f t="shared" ref="AB8:AB35" si="10">IF(AA8="AA",10, IF(AA8="AB",9, IF(AA8="BB",8, IF(AA8="BC",7,IF(AA8="CC",6, IF(AA8="CD",5, IF(AA8="DD",4,IF(AA8="F",0))))))))</f>
        <v>0</v>
      </c>
      <c r="AC8" s="81"/>
      <c r="AD8" s="81" t="b">
        <f t="shared" ref="AD8:AD35" si="11">IF(AC8="AA",10, IF(AC8="AB",9, IF(AC8="BB",8, IF(AC8="BC",7,IF(AC8="CC",6, IF(AC8="CD",5, IF(AC8="DD",4,IF(AC8="F",0))))))))</f>
        <v>0</v>
      </c>
      <c r="AE8" s="81"/>
      <c r="AF8" s="81" t="b">
        <f t="shared" ref="AF8:AF35" si="12">IF(AE8="AA",10, IF(AE8="AB",9, IF(AE8="BB",8, IF(AE8="BC",7,IF(AE8="CC",6, IF(AE8="CD",5, IF(AE8="DD",4,IF(AE8="F",0))))))))</f>
        <v>0</v>
      </c>
      <c r="AG8" s="81"/>
      <c r="AH8" s="81" t="b">
        <f t="shared" ref="AH8:AH35" si="13">IF(AG8="AA",10, IF(AG8="AB",9, IF(AG8="BB",8, IF(AG8="BC",7,IF(AG8="CC",6, IF(AG8="CD",5, IF(AG8="DD",4,IF(AG8="F",0))))))))</f>
        <v>0</v>
      </c>
      <c r="AI8" s="80">
        <v>6</v>
      </c>
      <c r="AJ8" s="80">
        <f t="shared" ref="AJ8:AJ35" si="14">(F8*6+H8*6+J8*8+L8*6+N8*6+P8*6+R8*6+T8*6+V8*6+X8*6+Z8*6+AB8*6+AD8*6+AF8*6+AH8*8)</f>
        <v>54</v>
      </c>
      <c r="AK8" s="82">
        <f t="shared" ref="AK8:AK35" si="15">AJ8/AI8</f>
        <v>9</v>
      </c>
      <c r="AL8" s="80">
        <v>18</v>
      </c>
      <c r="AM8" s="80">
        <v>150</v>
      </c>
      <c r="AN8" s="80">
        <v>18</v>
      </c>
      <c r="AO8" s="80">
        <v>150</v>
      </c>
      <c r="AP8" s="82">
        <f t="shared" ref="AP8:AP13" si="16">(AO8+AJ8)/(AN8+AI8)</f>
        <v>8.5</v>
      </c>
      <c r="AQ8" s="93"/>
      <c r="AR8" s="44"/>
    </row>
    <row r="9" spans="1:44" ht="29.25" customHeight="1" x14ac:dyDescent="0.3">
      <c r="A9" s="92">
        <v>3</v>
      </c>
      <c r="B9" s="84" t="s">
        <v>585</v>
      </c>
      <c r="C9" s="78" t="s">
        <v>224</v>
      </c>
      <c r="D9" s="79" t="s">
        <v>223</v>
      </c>
      <c r="E9" s="80" t="s">
        <v>561</v>
      </c>
      <c r="F9" s="80">
        <f t="shared" si="0"/>
        <v>9</v>
      </c>
      <c r="G9" s="81"/>
      <c r="H9" s="81" t="b">
        <f t="shared" si="1"/>
        <v>0</v>
      </c>
      <c r="I9" s="80" t="s">
        <v>558</v>
      </c>
      <c r="J9" s="80">
        <f t="shared" ref="J9:J35" si="17">IF(I9="AA",10, IF(I9="AB",9, IF(I9="BB",8, IF(I9="BC",7,IF(I9="CC",6, IF(I9="CD",5, IF(I9="DD",4,IF(I9="F",0))))))))</f>
        <v>10</v>
      </c>
      <c r="K9" s="85" t="s">
        <v>559</v>
      </c>
      <c r="L9" s="80">
        <f t="shared" si="2"/>
        <v>8</v>
      </c>
      <c r="M9" s="81"/>
      <c r="N9" s="81" t="b">
        <f t="shared" si="3"/>
        <v>0</v>
      </c>
      <c r="O9" s="81"/>
      <c r="P9" s="81" t="b">
        <f t="shared" si="4"/>
        <v>0</v>
      </c>
      <c r="Q9" s="81"/>
      <c r="R9" s="81" t="b">
        <f t="shared" si="5"/>
        <v>0</v>
      </c>
      <c r="S9" s="81"/>
      <c r="T9" s="81" t="b">
        <f t="shared" si="6"/>
        <v>0</v>
      </c>
      <c r="U9" s="81"/>
      <c r="V9" s="81" t="b">
        <f t="shared" si="7"/>
        <v>0</v>
      </c>
      <c r="W9" s="81"/>
      <c r="X9" s="81" t="b">
        <f t="shared" si="8"/>
        <v>0</v>
      </c>
      <c r="Y9" s="81"/>
      <c r="Z9" s="81" t="b">
        <f t="shared" si="9"/>
        <v>0</v>
      </c>
      <c r="AA9" s="81"/>
      <c r="AB9" s="81" t="b">
        <f t="shared" si="10"/>
        <v>0</v>
      </c>
      <c r="AC9" s="81"/>
      <c r="AD9" s="81" t="b">
        <f t="shared" si="11"/>
        <v>0</v>
      </c>
      <c r="AE9" s="81"/>
      <c r="AF9" s="81" t="b">
        <f t="shared" si="12"/>
        <v>0</v>
      </c>
      <c r="AG9" s="81"/>
      <c r="AH9" s="81" t="b">
        <f t="shared" si="13"/>
        <v>0</v>
      </c>
      <c r="AI9" s="80">
        <v>20</v>
      </c>
      <c r="AJ9" s="80">
        <f t="shared" si="14"/>
        <v>182</v>
      </c>
      <c r="AK9" s="82">
        <f t="shared" si="15"/>
        <v>9.1</v>
      </c>
      <c r="AL9" s="81"/>
      <c r="AM9" s="81"/>
      <c r="AN9" s="81"/>
      <c r="AO9" s="81"/>
      <c r="AP9" s="82">
        <f t="shared" si="16"/>
        <v>9.1</v>
      </c>
      <c r="AQ9" s="93"/>
      <c r="AR9" s="44"/>
    </row>
    <row r="10" spans="1:44" ht="31.5" customHeight="1" x14ac:dyDescent="0.3">
      <c r="A10" s="92">
        <v>4</v>
      </c>
      <c r="B10" s="84" t="s">
        <v>585</v>
      </c>
      <c r="C10" s="78" t="s">
        <v>226</v>
      </c>
      <c r="D10" s="79" t="s">
        <v>225</v>
      </c>
      <c r="E10" s="80" t="s">
        <v>559</v>
      </c>
      <c r="F10" s="80">
        <f t="shared" si="0"/>
        <v>8</v>
      </c>
      <c r="G10" s="80" t="s">
        <v>558</v>
      </c>
      <c r="H10" s="85">
        <f t="shared" si="1"/>
        <v>10</v>
      </c>
      <c r="I10" s="81"/>
      <c r="J10" s="81" t="b">
        <f t="shared" si="17"/>
        <v>0</v>
      </c>
      <c r="K10" s="81"/>
      <c r="L10" s="81" t="b">
        <f t="shared" si="2"/>
        <v>0</v>
      </c>
      <c r="M10" s="80" t="s">
        <v>559</v>
      </c>
      <c r="N10" s="80">
        <f t="shared" si="3"/>
        <v>8</v>
      </c>
      <c r="O10" s="80" t="s">
        <v>559</v>
      </c>
      <c r="P10" s="85">
        <f t="shared" si="4"/>
        <v>8</v>
      </c>
      <c r="Q10" s="81"/>
      <c r="R10" s="81" t="b">
        <f t="shared" si="5"/>
        <v>0</v>
      </c>
      <c r="S10" s="81"/>
      <c r="T10" s="81" t="b">
        <f t="shared" si="6"/>
        <v>0</v>
      </c>
      <c r="U10" s="81"/>
      <c r="V10" s="81" t="b">
        <f t="shared" si="7"/>
        <v>0</v>
      </c>
      <c r="W10" s="81"/>
      <c r="X10" s="81" t="b">
        <f t="shared" si="8"/>
        <v>0</v>
      </c>
      <c r="Y10" s="81"/>
      <c r="Z10" s="81" t="b">
        <f t="shared" si="9"/>
        <v>0</v>
      </c>
      <c r="AA10" s="81"/>
      <c r="AB10" s="81" t="b">
        <f t="shared" si="10"/>
        <v>0</v>
      </c>
      <c r="AC10" s="81"/>
      <c r="AD10" s="81" t="b">
        <f t="shared" si="11"/>
        <v>0</v>
      </c>
      <c r="AE10" s="81"/>
      <c r="AF10" s="81" t="b">
        <f t="shared" si="12"/>
        <v>0</v>
      </c>
      <c r="AG10" s="81"/>
      <c r="AH10" s="81" t="b">
        <f t="shared" si="13"/>
        <v>0</v>
      </c>
      <c r="AI10" s="80">
        <v>24</v>
      </c>
      <c r="AJ10" s="80">
        <f t="shared" si="14"/>
        <v>204</v>
      </c>
      <c r="AK10" s="82">
        <f t="shared" si="15"/>
        <v>8.5</v>
      </c>
      <c r="AL10" s="81"/>
      <c r="AM10" s="81"/>
      <c r="AN10" s="81"/>
      <c r="AO10" s="81"/>
      <c r="AP10" s="82">
        <f t="shared" si="16"/>
        <v>8.5</v>
      </c>
      <c r="AQ10" s="93"/>
      <c r="AR10" s="44"/>
    </row>
    <row r="11" spans="1:44" ht="34.5" x14ac:dyDescent="0.3">
      <c r="A11" s="92">
        <v>5</v>
      </c>
      <c r="B11" s="84" t="s">
        <v>585</v>
      </c>
      <c r="C11" s="83" t="s">
        <v>228</v>
      </c>
      <c r="D11" s="79" t="s">
        <v>227</v>
      </c>
      <c r="E11" s="80" t="s">
        <v>561</v>
      </c>
      <c r="F11" s="80">
        <f t="shared" si="0"/>
        <v>9</v>
      </c>
      <c r="G11" s="81"/>
      <c r="H11" s="81" t="b">
        <f t="shared" si="1"/>
        <v>0</v>
      </c>
      <c r="I11" s="81"/>
      <c r="J11" s="81" t="b">
        <f t="shared" si="17"/>
        <v>0</v>
      </c>
      <c r="K11" s="81"/>
      <c r="L11" s="81" t="b">
        <f t="shared" si="2"/>
        <v>0</v>
      </c>
      <c r="M11" s="81"/>
      <c r="N11" s="81" t="b">
        <f t="shared" si="3"/>
        <v>0</v>
      </c>
      <c r="O11" s="81"/>
      <c r="P11" s="81" t="b">
        <f t="shared" si="4"/>
        <v>0</v>
      </c>
      <c r="Q11" s="80" t="s">
        <v>557</v>
      </c>
      <c r="R11" s="85">
        <f t="shared" si="5"/>
        <v>7</v>
      </c>
      <c r="S11" s="81"/>
      <c r="T11" s="81" t="b">
        <f t="shared" si="6"/>
        <v>0</v>
      </c>
      <c r="U11" s="81"/>
      <c r="V11" s="81" t="b">
        <f t="shared" si="7"/>
        <v>0</v>
      </c>
      <c r="W11" s="81"/>
      <c r="X11" s="81" t="b">
        <f t="shared" si="8"/>
        <v>0</v>
      </c>
      <c r="Y11" s="81"/>
      <c r="Z11" s="81" t="b">
        <f t="shared" si="9"/>
        <v>0</v>
      </c>
      <c r="AA11" s="81"/>
      <c r="AB11" s="81" t="b">
        <f t="shared" si="10"/>
        <v>0</v>
      </c>
      <c r="AC11" s="81"/>
      <c r="AD11" s="81" t="b">
        <f t="shared" si="11"/>
        <v>0</v>
      </c>
      <c r="AE11" s="81"/>
      <c r="AF11" s="81" t="b">
        <f t="shared" si="12"/>
        <v>0</v>
      </c>
      <c r="AG11" s="81"/>
      <c r="AH11" s="81" t="b">
        <f t="shared" si="13"/>
        <v>0</v>
      </c>
      <c r="AI11" s="80">
        <v>12</v>
      </c>
      <c r="AJ11" s="80">
        <f t="shared" si="14"/>
        <v>96</v>
      </c>
      <c r="AK11" s="82">
        <f t="shared" si="15"/>
        <v>8</v>
      </c>
      <c r="AL11" s="81"/>
      <c r="AM11" s="81"/>
      <c r="AN11" s="81"/>
      <c r="AO11" s="81"/>
      <c r="AP11" s="82">
        <f t="shared" si="16"/>
        <v>8</v>
      </c>
      <c r="AQ11" s="93"/>
      <c r="AR11" s="44"/>
    </row>
    <row r="12" spans="1:44" ht="43.5" customHeight="1" x14ac:dyDescent="0.3">
      <c r="A12" s="92">
        <v>6</v>
      </c>
      <c r="B12" s="84" t="s">
        <v>585</v>
      </c>
      <c r="C12" s="83" t="s">
        <v>230</v>
      </c>
      <c r="D12" s="79" t="s">
        <v>229</v>
      </c>
      <c r="E12" s="80" t="s">
        <v>561</v>
      </c>
      <c r="F12" s="80">
        <f t="shared" si="0"/>
        <v>9</v>
      </c>
      <c r="G12" s="85" t="s">
        <v>558</v>
      </c>
      <c r="H12" s="85">
        <f t="shared" si="1"/>
        <v>10</v>
      </c>
      <c r="I12" s="81"/>
      <c r="J12" s="81" t="b">
        <f t="shared" si="17"/>
        <v>0</v>
      </c>
      <c r="K12" s="81"/>
      <c r="L12" s="81" t="b">
        <f t="shared" si="2"/>
        <v>0</v>
      </c>
      <c r="M12" s="81"/>
      <c r="N12" s="81" t="b">
        <f t="shared" si="3"/>
        <v>0</v>
      </c>
      <c r="O12" s="81"/>
      <c r="P12" s="81" t="b">
        <f t="shared" si="4"/>
        <v>0</v>
      </c>
      <c r="Q12" s="81"/>
      <c r="R12" s="81" t="b">
        <f t="shared" si="5"/>
        <v>0</v>
      </c>
      <c r="S12" s="80" t="s">
        <v>559</v>
      </c>
      <c r="T12" s="80">
        <f t="shared" si="6"/>
        <v>8</v>
      </c>
      <c r="U12" s="80" t="s">
        <v>559</v>
      </c>
      <c r="V12" s="80">
        <f t="shared" si="7"/>
        <v>8</v>
      </c>
      <c r="W12" s="81"/>
      <c r="X12" s="81" t="b">
        <f t="shared" si="8"/>
        <v>0</v>
      </c>
      <c r="Y12" s="81"/>
      <c r="Z12" s="81" t="b">
        <f t="shared" si="9"/>
        <v>0</v>
      </c>
      <c r="AA12" s="81"/>
      <c r="AB12" s="81" t="b">
        <f t="shared" si="10"/>
        <v>0</v>
      </c>
      <c r="AC12" s="81"/>
      <c r="AD12" s="81" t="b">
        <f t="shared" si="11"/>
        <v>0</v>
      </c>
      <c r="AE12" s="81"/>
      <c r="AF12" s="81" t="b">
        <f t="shared" si="12"/>
        <v>0</v>
      </c>
      <c r="AG12" s="81"/>
      <c r="AH12" s="81" t="b">
        <f t="shared" si="13"/>
        <v>0</v>
      </c>
      <c r="AI12" s="80">
        <v>24</v>
      </c>
      <c r="AJ12" s="80">
        <f t="shared" si="14"/>
        <v>210</v>
      </c>
      <c r="AK12" s="82">
        <f t="shared" si="15"/>
        <v>8.75</v>
      </c>
      <c r="AL12" s="81"/>
      <c r="AM12" s="81"/>
      <c r="AN12" s="81"/>
      <c r="AO12" s="81"/>
      <c r="AP12" s="82">
        <f t="shared" si="16"/>
        <v>8.75</v>
      </c>
      <c r="AQ12" s="93"/>
      <c r="AR12" s="44"/>
    </row>
    <row r="13" spans="1:44" ht="27" customHeight="1" x14ac:dyDescent="0.3">
      <c r="A13" s="92">
        <v>7</v>
      </c>
      <c r="B13" s="84" t="s">
        <v>585</v>
      </c>
      <c r="C13" s="78" t="s">
        <v>232</v>
      </c>
      <c r="D13" s="79" t="s">
        <v>231</v>
      </c>
      <c r="E13" s="80" t="s">
        <v>559</v>
      </c>
      <c r="F13" s="80">
        <f t="shared" si="0"/>
        <v>8</v>
      </c>
      <c r="G13" s="85" t="s">
        <v>558</v>
      </c>
      <c r="H13" s="85">
        <f t="shared" si="1"/>
        <v>10</v>
      </c>
      <c r="I13" s="81"/>
      <c r="J13" s="81" t="b">
        <f t="shared" si="17"/>
        <v>0</v>
      </c>
      <c r="K13" s="81"/>
      <c r="L13" s="81" t="b">
        <f t="shared" si="2"/>
        <v>0</v>
      </c>
      <c r="M13" s="81"/>
      <c r="N13" s="81" t="b">
        <f t="shared" si="3"/>
        <v>0</v>
      </c>
      <c r="O13" s="81"/>
      <c r="P13" s="81" t="b">
        <f t="shared" si="4"/>
        <v>0</v>
      </c>
      <c r="Q13" s="81"/>
      <c r="R13" s="81" t="b">
        <f t="shared" si="5"/>
        <v>0</v>
      </c>
      <c r="S13" s="80" t="s">
        <v>559</v>
      </c>
      <c r="T13" s="80">
        <f t="shared" si="6"/>
        <v>8</v>
      </c>
      <c r="U13" s="80" t="s">
        <v>559</v>
      </c>
      <c r="V13" s="80">
        <f t="shared" si="7"/>
        <v>8</v>
      </c>
      <c r="W13" s="81"/>
      <c r="X13" s="81" t="b">
        <f t="shared" si="8"/>
        <v>0</v>
      </c>
      <c r="Y13" s="81"/>
      <c r="Z13" s="81" t="b">
        <f t="shared" si="9"/>
        <v>0</v>
      </c>
      <c r="AA13" s="81"/>
      <c r="AB13" s="81" t="b">
        <f t="shared" si="10"/>
        <v>0</v>
      </c>
      <c r="AC13" s="81"/>
      <c r="AD13" s="81" t="b">
        <f t="shared" si="11"/>
        <v>0</v>
      </c>
      <c r="AE13" s="81"/>
      <c r="AF13" s="81" t="b">
        <f t="shared" si="12"/>
        <v>0</v>
      </c>
      <c r="AG13" s="81"/>
      <c r="AH13" s="81" t="b">
        <f t="shared" si="13"/>
        <v>0</v>
      </c>
      <c r="AI13" s="80">
        <v>24</v>
      </c>
      <c r="AJ13" s="80">
        <f t="shared" si="14"/>
        <v>204</v>
      </c>
      <c r="AK13" s="82">
        <f t="shared" si="15"/>
        <v>8.5</v>
      </c>
      <c r="AL13" s="81"/>
      <c r="AM13" s="81"/>
      <c r="AN13" s="81"/>
      <c r="AO13" s="81"/>
      <c r="AP13" s="82">
        <f t="shared" si="16"/>
        <v>8.5</v>
      </c>
      <c r="AQ13" s="93"/>
      <c r="AR13" s="44"/>
    </row>
    <row r="14" spans="1:44" ht="38.25" customHeight="1" x14ac:dyDescent="0.3">
      <c r="A14" s="92">
        <v>8</v>
      </c>
      <c r="B14" s="78" t="s">
        <v>575</v>
      </c>
      <c r="C14" s="83" t="s">
        <v>234</v>
      </c>
      <c r="D14" s="79" t="s">
        <v>233</v>
      </c>
      <c r="E14" s="80" t="s">
        <v>559</v>
      </c>
      <c r="F14" s="80">
        <f t="shared" si="0"/>
        <v>8</v>
      </c>
      <c r="G14" s="81"/>
      <c r="H14" s="81" t="b">
        <f t="shared" si="1"/>
        <v>0</v>
      </c>
      <c r="I14" s="81"/>
      <c r="J14" s="81" t="b">
        <f t="shared" si="17"/>
        <v>0</v>
      </c>
      <c r="K14" s="81"/>
      <c r="L14" s="81" t="b">
        <f t="shared" si="2"/>
        <v>0</v>
      </c>
      <c r="M14" s="81"/>
      <c r="N14" s="81" t="b">
        <f t="shared" si="3"/>
        <v>0</v>
      </c>
      <c r="O14" s="81"/>
      <c r="P14" s="81" t="b">
        <f t="shared" si="4"/>
        <v>0</v>
      </c>
      <c r="Q14" s="81"/>
      <c r="R14" s="81" t="b">
        <f t="shared" si="5"/>
        <v>0</v>
      </c>
      <c r="S14" s="80" t="s">
        <v>561</v>
      </c>
      <c r="T14" s="80">
        <f t="shared" si="6"/>
        <v>9</v>
      </c>
      <c r="U14" s="81"/>
      <c r="V14" s="81" t="b">
        <f t="shared" si="7"/>
        <v>0</v>
      </c>
      <c r="W14" s="80" t="s">
        <v>561</v>
      </c>
      <c r="X14" s="80">
        <f t="shared" si="8"/>
        <v>9</v>
      </c>
      <c r="Y14" s="80" t="s">
        <v>559</v>
      </c>
      <c r="Z14" s="80">
        <f t="shared" si="9"/>
        <v>8</v>
      </c>
      <c r="AA14" s="81"/>
      <c r="AB14" s="81" t="b">
        <f t="shared" si="10"/>
        <v>0</v>
      </c>
      <c r="AC14" s="81"/>
      <c r="AD14" s="81" t="b">
        <f t="shared" si="11"/>
        <v>0</v>
      </c>
      <c r="AE14" s="81"/>
      <c r="AF14" s="81" t="b">
        <f t="shared" si="12"/>
        <v>0</v>
      </c>
      <c r="AG14" s="81"/>
      <c r="AH14" s="81" t="b">
        <f t="shared" si="13"/>
        <v>0</v>
      </c>
      <c r="AI14" s="80">
        <v>24</v>
      </c>
      <c r="AJ14" s="80">
        <f t="shared" si="14"/>
        <v>204</v>
      </c>
      <c r="AK14" s="82">
        <f t="shared" si="15"/>
        <v>8.5</v>
      </c>
      <c r="AL14" s="81"/>
      <c r="AM14" s="81"/>
      <c r="AN14" s="81"/>
      <c r="AO14" s="81"/>
      <c r="AP14" s="81">
        <v>0</v>
      </c>
      <c r="AQ14" s="93"/>
      <c r="AR14" s="44"/>
    </row>
    <row r="15" spans="1:44" ht="27" customHeight="1" x14ac:dyDescent="0.3">
      <c r="A15" s="92">
        <v>9</v>
      </c>
      <c r="B15" s="78" t="s">
        <v>575</v>
      </c>
      <c r="C15" s="78" t="s">
        <v>236</v>
      </c>
      <c r="D15" s="79" t="s">
        <v>235</v>
      </c>
      <c r="E15" s="80" t="s">
        <v>559</v>
      </c>
      <c r="F15" s="80">
        <f t="shared" si="0"/>
        <v>8</v>
      </c>
      <c r="G15" s="81"/>
      <c r="H15" s="81" t="b">
        <f t="shared" si="1"/>
        <v>0</v>
      </c>
      <c r="I15" s="81"/>
      <c r="J15" s="81" t="b">
        <f t="shared" si="17"/>
        <v>0</v>
      </c>
      <c r="K15" s="81"/>
      <c r="L15" s="81" t="b">
        <f t="shared" si="2"/>
        <v>0</v>
      </c>
      <c r="M15" s="81"/>
      <c r="N15" s="81" t="b">
        <f t="shared" si="3"/>
        <v>0</v>
      </c>
      <c r="O15" s="81"/>
      <c r="P15" s="81" t="b">
        <f t="shared" si="4"/>
        <v>0</v>
      </c>
      <c r="Q15" s="81"/>
      <c r="R15" s="81" t="b">
        <f t="shared" si="5"/>
        <v>0</v>
      </c>
      <c r="S15" s="80" t="s">
        <v>583</v>
      </c>
      <c r="T15" s="80">
        <f t="shared" si="6"/>
        <v>5</v>
      </c>
      <c r="U15" s="81"/>
      <c r="V15" s="81" t="b">
        <f t="shared" si="7"/>
        <v>0</v>
      </c>
      <c r="W15" s="81"/>
      <c r="X15" s="81" t="b">
        <f t="shared" si="8"/>
        <v>0</v>
      </c>
      <c r="Y15" s="80" t="s">
        <v>559</v>
      </c>
      <c r="Z15" s="80">
        <f t="shared" si="9"/>
        <v>8</v>
      </c>
      <c r="AA15" s="81"/>
      <c r="AB15" s="81" t="b">
        <f t="shared" si="10"/>
        <v>0</v>
      </c>
      <c r="AC15" s="81"/>
      <c r="AD15" s="81" t="b">
        <f t="shared" si="11"/>
        <v>0</v>
      </c>
      <c r="AE15" s="81"/>
      <c r="AF15" s="81" t="b">
        <f t="shared" si="12"/>
        <v>0</v>
      </c>
      <c r="AG15" s="81"/>
      <c r="AH15" s="81" t="b">
        <f t="shared" si="13"/>
        <v>0</v>
      </c>
      <c r="AI15" s="80">
        <v>18</v>
      </c>
      <c r="AJ15" s="80">
        <f t="shared" si="14"/>
        <v>126</v>
      </c>
      <c r="AK15" s="82">
        <f t="shared" si="15"/>
        <v>7</v>
      </c>
      <c r="AL15" s="81"/>
      <c r="AM15" s="81"/>
      <c r="AN15" s="81"/>
      <c r="AO15" s="81"/>
      <c r="AP15" s="81">
        <v>0</v>
      </c>
      <c r="AQ15" s="93"/>
      <c r="AR15" s="44"/>
    </row>
    <row r="16" spans="1:44" ht="43.5" customHeight="1" x14ac:dyDescent="0.3">
      <c r="A16" s="92">
        <v>10</v>
      </c>
      <c r="B16" s="78" t="s">
        <v>575</v>
      </c>
      <c r="C16" s="83" t="s">
        <v>238</v>
      </c>
      <c r="D16" s="79" t="s">
        <v>237</v>
      </c>
      <c r="E16" s="80" t="s">
        <v>557</v>
      </c>
      <c r="F16" s="80">
        <f t="shared" si="0"/>
        <v>7</v>
      </c>
      <c r="G16" s="80" t="s">
        <v>559</v>
      </c>
      <c r="H16" s="85">
        <f t="shared" si="1"/>
        <v>8</v>
      </c>
      <c r="I16" s="81"/>
      <c r="J16" s="81" t="b">
        <f t="shared" si="17"/>
        <v>0</v>
      </c>
      <c r="K16" s="81"/>
      <c r="L16" s="81" t="b">
        <f t="shared" si="2"/>
        <v>0</v>
      </c>
      <c r="M16" s="81"/>
      <c r="N16" s="81" t="b">
        <f t="shared" si="3"/>
        <v>0</v>
      </c>
      <c r="O16" s="81"/>
      <c r="P16" s="81" t="b">
        <f t="shared" si="4"/>
        <v>0</v>
      </c>
      <c r="Q16" s="80" t="s">
        <v>557</v>
      </c>
      <c r="R16" s="85">
        <f t="shared" si="5"/>
        <v>7</v>
      </c>
      <c r="S16" s="81"/>
      <c r="T16" s="81" t="b">
        <f t="shared" si="6"/>
        <v>0</v>
      </c>
      <c r="U16" s="81"/>
      <c r="V16" s="81" t="b">
        <f t="shared" si="7"/>
        <v>0</v>
      </c>
      <c r="W16" s="81"/>
      <c r="X16" s="81" t="b">
        <f t="shared" si="8"/>
        <v>0</v>
      </c>
      <c r="Y16" s="80" t="s">
        <v>560</v>
      </c>
      <c r="Z16" s="80">
        <f t="shared" si="9"/>
        <v>6</v>
      </c>
      <c r="AA16" s="81"/>
      <c r="AB16" s="81" t="b">
        <f t="shared" si="10"/>
        <v>0</v>
      </c>
      <c r="AC16" s="81"/>
      <c r="AD16" s="81" t="b">
        <f t="shared" si="11"/>
        <v>0</v>
      </c>
      <c r="AE16" s="81"/>
      <c r="AF16" s="81" t="b">
        <f t="shared" si="12"/>
        <v>0</v>
      </c>
      <c r="AG16" s="81"/>
      <c r="AH16" s="81" t="b">
        <f t="shared" si="13"/>
        <v>0</v>
      </c>
      <c r="AI16" s="80">
        <v>24</v>
      </c>
      <c r="AJ16" s="80">
        <f t="shared" si="14"/>
        <v>168</v>
      </c>
      <c r="AK16" s="82">
        <f t="shared" si="15"/>
        <v>7</v>
      </c>
      <c r="AL16" s="81"/>
      <c r="AM16" s="81"/>
      <c r="AN16" s="81"/>
      <c r="AO16" s="81"/>
      <c r="AP16" s="81">
        <v>0</v>
      </c>
      <c r="AQ16" s="93"/>
      <c r="AR16" s="44"/>
    </row>
    <row r="17" spans="1:44" ht="38.25" customHeight="1" x14ac:dyDescent="0.3">
      <c r="A17" s="92">
        <v>11</v>
      </c>
      <c r="B17" s="78" t="s">
        <v>575</v>
      </c>
      <c r="C17" s="83" t="s">
        <v>240</v>
      </c>
      <c r="D17" s="79" t="s">
        <v>239</v>
      </c>
      <c r="E17" s="80" t="s">
        <v>560</v>
      </c>
      <c r="F17" s="80">
        <f t="shared" si="0"/>
        <v>6</v>
      </c>
      <c r="G17" s="81"/>
      <c r="H17" s="81" t="b">
        <f t="shared" si="1"/>
        <v>0</v>
      </c>
      <c r="I17" s="81"/>
      <c r="J17" s="81" t="b">
        <f t="shared" si="17"/>
        <v>0</v>
      </c>
      <c r="K17" s="81"/>
      <c r="L17" s="81" t="b">
        <f t="shared" si="2"/>
        <v>0</v>
      </c>
      <c r="M17" s="81"/>
      <c r="N17" s="81" t="b">
        <f t="shared" si="3"/>
        <v>0</v>
      </c>
      <c r="O17" s="81"/>
      <c r="P17" s="81" t="b">
        <f t="shared" si="4"/>
        <v>0</v>
      </c>
      <c r="Q17" s="81"/>
      <c r="R17" s="81" t="b">
        <f t="shared" si="5"/>
        <v>0</v>
      </c>
      <c r="S17" s="81"/>
      <c r="T17" s="81" t="b">
        <f t="shared" si="6"/>
        <v>0</v>
      </c>
      <c r="U17" s="81"/>
      <c r="V17" s="81" t="b">
        <f t="shared" si="7"/>
        <v>0</v>
      </c>
      <c r="W17" s="81"/>
      <c r="X17" s="81" t="b">
        <f t="shared" si="8"/>
        <v>0</v>
      </c>
      <c r="Y17" s="80" t="s">
        <v>557</v>
      </c>
      <c r="Z17" s="80">
        <f t="shared" si="9"/>
        <v>7</v>
      </c>
      <c r="AA17" s="81"/>
      <c r="AB17" s="81" t="b">
        <f t="shared" si="10"/>
        <v>0</v>
      </c>
      <c r="AC17" s="81"/>
      <c r="AD17" s="81" t="b">
        <f t="shared" si="11"/>
        <v>0</v>
      </c>
      <c r="AE17" s="81"/>
      <c r="AF17" s="81" t="b">
        <f t="shared" si="12"/>
        <v>0</v>
      </c>
      <c r="AG17" s="81"/>
      <c r="AH17" s="81" t="b">
        <f t="shared" si="13"/>
        <v>0</v>
      </c>
      <c r="AI17" s="80">
        <v>12</v>
      </c>
      <c r="AJ17" s="80">
        <f t="shared" si="14"/>
        <v>78</v>
      </c>
      <c r="AK17" s="82">
        <f t="shared" si="15"/>
        <v>6.5</v>
      </c>
      <c r="AL17" s="81"/>
      <c r="AM17" s="81"/>
      <c r="AN17" s="81"/>
      <c r="AO17" s="81"/>
      <c r="AP17" s="81">
        <v>0</v>
      </c>
      <c r="AQ17" s="93"/>
      <c r="AR17" s="44"/>
    </row>
    <row r="18" spans="1:44" ht="39.75" customHeight="1" x14ac:dyDescent="0.3">
      <c r="A18" s="92">
        <v>12</v>
      </c>
      <c r="B18" s="78" t="s">
        <v>575</v>
      </c>
      <c r="C18" s="83" t="s">
        <v>242</v>
      </c>
      <c r="D18" s="79" t="s">
        <v>241</v>
      </c>
      <c r="E18" s="80" t="s">
        <v>561</v>
      </c>
      <c r="F18" s="80">
        <f t="shared" si="0"/>
        <v>9</v>
      </c>
      <c r="G18" s="81"/>
      <c r="H18" s="81" t="b">
        <f t="shared" si="1"/>
        <v>0</v>
      </c>
      <c r="I18" s="81"/>
      <c r="J18" s="81" t="b">
        <f t="shared" si="17"/>
        <v>0</v>
      </c>
      <c r="K18" s="81"/>
      <c r="L18" s="81" t="b">
        <f t="shared" si="2"/>
        <v>0</v>
      </c>
      <c r="M18" s="80" t="s">
        <v>559</v>
      </c>
      <c r="N18" s="80">
        <f t="shared" si="3"/>
        <v>8</v>
      </c>
      <c r="O18" s="81"/>
      <c r="P18" s="81" t="b">
        <f t="shared" si="4"/>
        <v>0</v>
      </c>
      <c r="Q18" s="81"/>
      <c r="R18" s="81" t="b">
        <f t="shared" si="5"/>
        <v>0</v>
      </c>
      <c r="S18" s="81"/>
      <c r="T18" s="81" t="b">
        <f t="shared" si="6"/>
        <v>0</v>
      </c>
      <c r="U18" s="81"/>
      <c r="V18" s="81" t="b">
        <f t="shared" si="7"/>
        <v>0</v>
      </c>
      <c r="W18" s="81"/>
      <c r="X18" s="81" t="b">
        <f t="shared" si="8"/>
        <v>0</v>
      </c>
      <c r="Y18" s="81"/>
      <c r="Z18" s="81" t="b">
        <f t="shared" si="9"/>
        <v>0</v>
      </c>
      <c r="AA18" s="80" t="s">
        <v>558</v>
      </c>
      <c r="AB18" s="80">
        <f t="shared" si="10"/>
        <v>10</v>
      </c>
      <c r="AC18" s="80" t="s">
        <v>559</v>
      </c>
      <c r="AD18" s="80">
        <f t="shared" si="11"/>
        <v>8</v>
      </c>
      <c r="AE18" s="81"/>
      <c r="AF18" s="81" t="b">
        <f t="shared" si="12"/>
        <v>0</v>
      </c>
      <c r="AG18" s="81"/>
      <c r="AH18" s="81" t="b">
        <f t="shared" si="13"/>
        <v>0</v>
      </c>
      <c r="AI18" s="80">
        <v>24</v>
      </c>
      <c r="AJ18" s="80">
        <f t="shared" si="14"/>
        <v>210</v>
      </c>
      <c r="AK18" s="82">
        <f t="shared" si="15"/>
        <v>8.75</v>
      </c>
      <c r="AL18" s="81"/>
      <c r="AM18" s="81"/>
      <c r="AN18" s="81"/>
      <c r="AO18" s="81"/>
      <c r="AP18" s="81">
        <v>0</v>
      </c>
      <c r="AQ18" s="93"/>
      <c r="AR18" s="44"/>
    </row>
    <row r="19" spans="1:44" ht="41.25" customHeight="1" x14ac:dyDescent="0.3">
      <c r="A19" s="92">
        <v>13</v>
      </c>
      <c r="B19" s="78" t="s">
        <v>575</v>
      </c>
      <c r="C19" s="83" t="s">
        <v>244</v>
      </c>
      <c r="D19" s="79" t="s">
        <v>243</v>
      </c>
      <c r="E19" s="80" t="s">
        <v>558</v>
      </c>
      <c r="F19" s="80">
        <f t="shared" si="0"/>
        <v>10</v>
      </c>
      <c r="G19" s="81"/>
      <c r="H19" s="81" t="b">
        <f t="shared" si="1"/>
        <v>0</v>
      </c>
      <c r="I19" s="81"/>
      <c r="J19" s="81" t="b">
        <f t="shared" si="17"/>
        <v>0</v>
      </c>
      <c r="K19" s="81"/>
      <c r="L19" s="81" t="b">
        <f t="shared" si="2"/>
        <v>0</v>
      </c>
      <c r="M19" s="81"/>
      <c r="N19" s="81" t="b">
        <f t="shared" si="3"/>
        <v>0</v>
      </c>
      <c r="O19" s="81"/>
      <c r="P19" s="81" t="b">
        <f t="shared" si="4"/>
        <v>0</v>
      </c>
      <c r="Q19" s="81"/>
      <c r="R19" s="81" t="b">
        <f t="shared" si="5"/>
        <v>0</v>
      </c>
      <c r="S19" s="81"/>
      <c r="T19" s="81" t="b">
        <f t="shared" si="6"/>
        <v>0</v>
      </c>
      <c r="U19" s="81"/>
      <c r="V19" s="81" t="b">
        <f t="shared" si="7"/>
        <v>0</v>
      </c>
      <c r="W19" s="81"/>
      <c r="X19" s="81" t="b">
        <f t="shared" si="8"/>
        <v>0</v>
      </c>
      <c r="Y19" s="81"/>
      <c r="Z19" s="81" t="b">
        <f t="shared" si="9"/>
        <v>0</v>
      </c>
      <c r="AA19" s="81"/>
      <c r="AB19" s="81" t="b">
        <f t="shared" si="10"/>
        <v>0</v>
      </c>
      <c r="AC19" s="81"/>
      <c r="AD19" s="81" t="b">
        <f t="shared" si="11"/>
        <v>0</v>
      </c>
      <c r="AE19" s="85" t="s">
        <v>558</v>
      </c>
      <c r="AF19" s="80">
        <f t="shared" si="12"/>
        <v>10</v>
      </c>
      <c r="AG19" s="80" t="s">
        <v>557</v>
      </c>
      <c r="AH19" s="80">
        <f t="shared" si="13"/>
        <v>7</v>
      </c>
      <c r="AI19" s="80">
        <v>20</v>
      </c>
      <c r="AJ19" s="80">
        <f t="shared" si="14"/>
        <v>176</v>
      </c>
      <c r="AK19" s="82">
        <f t="shared" si="15"/>
        <v>8.8000000000000007</v>
      </c>
      <c r="AL19" s="81"/>
      <c r="AM19" s="81"/>
      <c r="AN19" s="81"/>
      <c r="AO19" s="81"/>
      <c r="AP19" s="81">
        <v>0</v>
      </c>
      <c r="AQ19" s="93"/>
      <c r="AR19" s="44"/>
    </row>
    <row r="20" spans="1:44" ht="39.75" customHeight="1" x14ac:dyDescent="0.3">
      <c r="A20" s="92">
        <v>14</v>
      </c>
      <c r="B20" s="78" t="s">
        <v>575</v>
      </c>
      <c r="C20" s="83" t="s">
        <v>246</v>
      </c>
      <c r="D20" s="79" t="s">
        <v>245</v>
      </c>
      <c r="E20" s="80" t="s">
        <v>557</v>
      </c>
      <c r="F20" s="80">
        <f t="shared" si="0"/>
        <v>7</v>
      </c>
      <c r="G20" s="85" t="s">
        <v>558</v>
      </c>
      <c r="H20" s="85">
        <f t="shared" si="1"/>
        <v>10</v>
      </c>
      <c r="I20" s="81"/>
      <c r="J20" s="81" t="b">
        <f t="shared" si="17"/>
        <v>0</v>
      </c>
      <c r="K20" s="81"/>
      <c r="L20" s="81" t="b">
        <f t="shared" si="2"/>
        <v>0</v>
      </c>
      <c r="M20" s="81"/>
      <c r="N20" s="81" t="b">
        <f t="shared" si="3"/>
        <v>0</v>
      </c>
      <c r="O20" s="81"/>
      <c r="P20" s="81" t="b">
        <f t="shared" si="4"/>
        <v>0</v>
      </c>
      <c r="Q20" s="80" t="s">
        <v>561</v>
      </c>
      <c r="R20" s="85">
        <f t="shared" si="5"/>
        <v>9</v>
      </c>
      <c r="S20" s="81"/>
      <c r="T20" s="81" t="b">
        <f t="shared" si="6"/>
        <v>0</v>
      </c>
      <c r="U20" s="81"/>
      <c r="V20" s="81" t="b">
        <f t="shared" si="7"/>
        <v>0</v>
      </c>
      <c r="W20" s="81"/>
      <c r="X20" s="81" t="b">
        <f t="shared" si="8"/>
        <v>0</v>
      </c>
      <c r="Y20" s="80" t="s">
        <v>558</v>
      </c>
      <c r="Z20" s="80">
        <f t="shared" si="9"/>
        <v>10</v>
      </c>
      <c r="AA20" s="81"/>
      <c r="AB20" s="81" t="b">
        <f t="shared" si="10"/>
        <v>0</v>
      </c>
      <c r="AC20" s="81"/>
      <c r="AD20" s="81" t="b">
        <f t="shared" si="11"/>
        <v>0</v>
      </c>
      <c r="AE20" s="81"/>
      <c r="AF20" s="81" t="b">
        <f t="shared" si="12"/>
        <v>0</v>
      </c>
      <c r="AG20" s="81"/>
      <c r="AH20" s="81" t="b">
        <f t="shared" si="13"/>
        <v>0</v>
      </c>
      <c r="AI20" s="80">
        <v>24</v>
      </c>
      <c r="AJ20" s="80">
        <f t="shared" si="14"/>
        <v>216</v>
      </c>
      <c r="AK20" s="82">
        <f t="shared" si="15"/>
        <v>9</v>
      </c>
      <c r="AL20" s="81"/>
      <c r="AM20" s="81"/>
      <c r="AN20" s="81"/>
      <c r="AO20" s="81"/>
      <c r="AP20" s="81">
        <v>0</v>
      </c>
      <c r="AQ20" s="93"/>
      <c r="AR20" s="44"/>
    </row>
    <row r="21" spans="1:44" ht="35.25" customHeight="1" x14ac:dyDescent="0.3">
      <c r="A21" s="92">
        <v>15</v>
      </c>
      <c r="B21" s="78" t="s">
        <v>575</v>
      </c>
      <c r="C21" s="83" t="s">
        <v>248</v>
      </c>
      <c r="D21" s="79" t="s">
        <v>247</v>
      </c>
      <c r="E21" s="80" t="s">
        <v>561</v>
      </c>
      <c r="F21" s="80">
        <f t="shared" si="0"/>
        <v>9</v>
      </c>
      <c r="G21" s="80" t="s">
        <v>558</v>
      </c>
      <c r="H21" s="85">
        <f t="shared" si="1"/>
        <v>10</v>
      </c>
      <c r="I21" s="81"/>
      <c r="J21" s="81" t="b">
        <f t="shared" si="17"/>
        <v>0</v>
      </c>
      <c r="K21" s="81"/>
      <c r="L21" s="81" t="b">
        <f t="shared" si="2"/>
        <v>0</v>
      </c>
      <c r="M21" s="81"/>
      <c r="N21" s="81" t="b">
        <f t="shared" si="3"/>
        <v>0</v>
      </c>
      <c r="O21" s="80" t="s">
        <v>558</v>
      </c>
      <c r="P21" s="85">
        <f t="shared" si="4"/>
        <v>10</v>
      </c>
      <c r="Q21" s="81"/>
      <c r="R21" s="81" t="b">
        <f t="shared" si="5"/>
        <v>0</v>
      </c>
      <c r="S21" s="80" t="s">
        <v>560</v>
      </c>
      <c r="T21" s="80">
        <f t="shared" si="6"/>
        <v>6</v>
      </c>
      <c r="U21" s="81"/>
      <c r="V21" s="81" t="b">
        <f t="shared" si="7"/>
        <v>0</v>
      </c>
      <c r="W21" s="81"/>
      <c r="X21" s="81" t="b">
        <f t="shared" si="8"/>
        <v>0</v>
      </c>
      <c r="Y21" s="81"/>
      <c r="Z21" s="81" t="b">
        <f t="shared" si="9"/>
        <v>0</v>
      </c>
      <c r="AA21" s="81"/>
      <c r="AB21" s="81" t="b">
        <f t="shared" si="10"/>
        <v>0</v>
      </c>
      <c r="AC21" s="81"/>
      <c r="AD21" s="81" t="b">
        <f t="shared" si="11"/>
        <v>0</v>
      </c>
      <c r="AE21" s="81"/>
      <c r="AF21" s="81" t="b">
        <f t="shared" si="12"/>
        <v>0</v>
      </c>
      <c r="AG21" s="81"/>
      <c r="AH21" s="81" t="b">
        <f t="shared" si="13"/>
        <v>0</v>
      </c>
      <c r="AI21" s="80">
        <v>24</v>
      </c>
      <c r="AJ21" s="80">
        <f t="shared" si="14"/>
        <v>210</v>
      </c>
      <c r="AK21" s="82">
        <f t="shared" si="15"/>
        <v>8.75</v>
      </c>
      <c r="AL21" s="81"/>
      <c r="AM21" s="81"/>
      <c r="AN21" s="81"/>
      <c r="AO21" s="81"/>
      <c r="AP21" s="81">
        <v>0</v>
      </c>
      <c r="AQ21" s="93"/>
      <c r="AR21" s="44"/>
    </row>
    <row r="22" spans="1:44" ht="36.75" customHeight="1" x14ac:dyDescent="0.3">
      <c r="A22" s="92">
        <v>16</v>
      </c>
      <c r="B22" s="78" t="s">
        <v>575</v>
      </c>
      <c r="C22" s="83" t="s">
        <v>250</v>
      </c>
      <c r="D22" s="79" t="s">
        <v>249</v>
      </c>
      <c r="E22" s="80" t="s">
        <v>560</v>
      </c>
      <c r="F22" s="80">
        <f t="shared" si="0"/>
        <v>6</v>
      </c>
      <c r="G22" s="80" t="s">
        <v>560</v>
      </c>
      <c r="H22" s="85">
        <f t="shared" si="1"/>
        <v>6</v>
      </c>
      <c r="I22" s="81"/>
      <c r="J22" s="81" t="b">
        <f t="shared" si="17"/>
        <v>0</v>
      </c>
      <c r="K22" s="81"/>
      <c r="L22" s="81" t="b">
        <f t="shared" si="2"/>
        <v>0</v>
      </c>
      <c r="M22" s="87" t="s">
        <v>564</v>
      </c>
      <c r="N22" s="87">
        <f t="shared" si="3"/>
        <v>0</v>
      </c>
      <c r="O22" s="87" t="s">
        <v>564</v>
      </c>
      <c r="P22" s="101">
        <f t="shared" si="4"/>
        <v>0</v>
      </c>
      <c r="Q22" s="81"/>
      <c r="R22" s="81" t="b">
        <f t="shared" si="5"/>
        <v>0</v>
      </c>
      <c r="S22" s="81"/>
      <c r="T22" s="81" t="b">
        <f t="shared" si="6"/>
        <v>0</v>
      </c>
      <c r="U22" s="81"/>
      <c r="V22" s="81" t="b">
        <f t="shared" si="7"/>
        <v>0</v>
      </c>
      <c r="W22" s="81"/>
      <c r="X22" s="81" t="b">
        <f t="shared" si="8"/>
        <v>0</v>
      </c>
      <c r="Y22" s="81"/>
      <c r="Z22" s="81" t="b">
        <f t="shared" si="9"/>
        <v>0</v>
      </c>
      <c r="AA22" s="81"/>
      <c r="AB22" s="81" t="b">
        <f t="shared" si="10"/>
        <v>0</v>
      </c>
      <c r="AC22" s="81"/>
      <c r="AD22" s="81" t="b">
        <f t="shared" si="11"/>
        <v>0</v>
      </c>
      <c r="AE22" s="81"/>
      <c r="AF22" s="81" t="b">
        <f t="shared" si="12"/>
        <v>0</v>
      </c>
      <c r="AG22" s="81"/>
      <c r="AH22" s="81" t="b">
        <f t="shared" si="13"/>
        <v>0</v>
      </c>
      <c r="AI22" s="80">
        <v>24</v>
      </c>
      <c r="AJ22" s="80">
        <f t="shared" si="14"/>
        <v>72</v>
      </c>
      <c r="AK22" s="82">
        <f t="shared" si="15"/>
        <v>3</v>
      </c>
      <c r="AL22" s="81"/>
      <c r="AM22" s="81"/>
      <c r="AN22" s="81"/>
      <c r="AO22" s="81"/>
      <c r="AP22" s="81">
        <v>0</v>
      </c>
      <c r="AQ22" s="93"/>
      <c r="AR22" s="44"/>
    </row>
    <row r="23" spans="1:44" ht="29.25" customHeight="1" x14ac:dyDescent="0.3">
      <c r="A23" s="92">
        <v>17</v>
      </c>
      <c r="B23" s="78" t="s">
        <v>575</v>
      </c>
      <c r="C23" s="78" t="s">
        <v>252</v>
      </c>
      <c r="D23" s="79" t="s">
        <v>251</v>
      </c>
      <c r="E23" s="80" t="s">
        <v>559</v>
      </c>
      <c r="F23" s="80">
        <f t="shared" si="0"/>
        <v>8</v>
      </c>
      <c r="G23" s="80" t="s">
        <v>557</v>
      </c>
      <c r="H23" s="85">
        <f t="shared" si="1"/>
        <v>7</v>
      </c>
      <c r="I23" s="81"/>
      <c r="J23" s="81" t="b">
        <f t="shared" si="17"/>
        <v>0</v>
      </c>
      <c r="K23" s="81"/>
      <c r="L23" s="81" t="b">
        <f t="shared" si="2"/>
        <v>0</v>
      </c>
      <c r="M23" s="80" t="s">
        <v>560</v>
      </c>
      <c r="N23" s="80">
        <f t="shared" si="3"/>
        <v>6</v>
      </c>
      <c r="O23" s="80" t="s">
        <v>559</v>
      </c>
      <c r="P23" s="85">
        <f t="shared" si="4"/>
        <v>8</v>
      </c>
      <c r="Q23" s="81"/>
      <c r="R23" s="81" t="b">
        <f t="shared" si="5"/>
        <v>0</v>
      </c>
      <c r="S23" s="81"/>
      <c r="T23" s="81" t="b">
        <f t="shared" si="6"/>
        <v>0</v>
      </c>
      <c r="U23" s="81"/>
      <c r="V23" s="81" t="b">
        <f t="shared" si="7"/>
        <v>0</v>
      </c>
      <c r="W23" s="81"/>
      <c r="X23" s="81" t="b">
        <f t="shared" si="8"/>
        <v>0</v>
      </c>
      <c r="Y23" s="81"/>
      <c r="Z23" s="81" t="b">
        <f t="shared" si="9"/>
        <v>0</v>
      </c>
      <c r="AA23" s="81"/>
      <c r="AB23" s="81" t="b">
        <f t="shared" si="10"/>
        <v>0</v>
      </c>
      <c r="AC23" s="81"/>
      <c r="AD23" s="81" t="b">
        <f t="shared" si="11"/>
        <v>0</v>
      </c>
      <c r="AE23" s="81"/>
      <c r="AF23" s="81" t="b">
        <f t="shared" si="12"/>
        <v>0</v>
      </c>
      <c r="AG23" s="81"/>
      <c r="AH23" s="81" t="b">
        <f t="shared" si="13"/>
        <v>0</v>
      </c>
      <c r="AI23" s="80">
        <v>24</v>
      </c>
      <c r="AJ23" s="80">
        <f t="shared" si="14"/>
        <v>174</v>
      </c>
      <c r="AK23" s="82">
        <f t="shared" si="15"/>
        <v>7.25</v>
      </c>
      <c r="AL23" s="81"/>
      <c r="AM23" s="81"/>
      <c r="AN23" s="81"/>
      <c r="AO23" s="81"/>
      <c r="AP23" s="81">
        <v>0</v>
      </c>
      <c r="AQ23" s="93"/>
      <c r="AR23" s="44"/>
    </row>
    <row r="24" spans="1:44" ht="29.25" customHeight="1" x14ac:dyDescent="0.3">
      <c r="A24" s="92">
        <v>18</v>
      </c>
      <c r="B24" s="78" t="s">
        <v>575</v>
      </c>
      <c r="C24" s="78" t="s">
        <v>254</v>
      </c>
      <c r="D24" s="79" t="s">
        <v>253</v>
      </c>
      <c r="E24" s="80" t="s">
        <v>558</v>
      </c>
      <c r="F24" s="80">
        <f t="shared" si="0"/>
        <v>10</v>
      </c>
      <c r="G24" s="81"/>
      <c r="H24" s="81" t="b">
        <f t="shared" si="1"/>
        <v>0</v>
      </c>
      <c r="I24" s="81"/>
      <c r="J24" s="81" t="b">
        <f t="shared" si="17"/>
        <v>0</v>
      </c>
      <c r="K24" s="81"/>
      <c r="L24" s="81" t="b">
        <f t="shared" si="2"/>
        <v>0</v>
      </c>
      <c r="M24" s="81"/>
      <c r="N24" s="81" t="b">
        <f t="shared" si="3"/>
        <v>0</v>
      </c>
      <c r="O24" s="81"/>
      <c r="P24" s="81" t="b">
        <f t="shared" si="4"/>
        <v>0</v>
      </c>
      <c r="Q24" s="81"/>
      <c r="R24" s="81" t="b">
        <f t="shared" si="5"/>
        <v>0</v>
      </c>
      <c r="S24" s="81"/>
      <c r="T24" s="81" t="b">
        <f t="shared" si="6"/>
        <v>0</v>
      </c>
      <c r="U24" s="81"/>
      <c r="V24" s="81" t="b">
        <f t="shared" si="7"/>
        <v>0</v>
      </c>
      <c r="W24" s="80" t="s">
        <v>558</v>
      </c>
      <c r="X24" s="80">
        <f t="shared" si="8"/>
        <v>10</v>
      </c>
      <c r="Y24" s="81"/>
      <c r="Z24" s="81" t="b">
        <f t="shared" si="9"/>
        <v>0</v>
      </c>
      <c r="AA24" s="81"/>
      <c r="AB24" s="81" t="b">
        <f t="shared" si="10"/>
        <v>0</v>
      </c>
      <c r="AC24" s="81"/>
      <c r="AD24" s="81" t="b">
        <f t="shared" si="11"/>
        <v>0</v>
      </c>
      <c r="AE24" s="81"/>
      <c r="AF24" s="81" t="b">
        <f t="shared" si="12"/>
        <v>0</v>
      </c>
      <c r="AG24" s="81"/>
      <c r="AH24" s="81" t="b">
        <f t="shared" si="13"/>
        <v>0</v>
      </c>
      <c r="AI24" s="80">
        <v>12</v>
      </c>
      <c r="AJ24" s="80">
        <f t="shared" si="14"/>
        <v>120</v>
      </c>
      <c r="AK24" s="82">
        <f t="shared" si="15"/>
        <v>10</v>
      </c>
      <c r="AL24" s="81"/>
      <c r="AM24" s="81"/>
      <c r="AN24" s="81"/>
      <c r="AO24" s="81"/>
      <c r="AP24" s="81">
        <v>0</v>
      </c>
      <c r="AQ24" s="93"/>
      <c r="AR24" s="44"/>
    </row>
    <row r="25" spans="1:44" ht="29.25" customHeight="1" x14ac:dyDescent="0.3">
      <c r="A25" s="92">
        <v>19</v>
      </c>
      <c r="B25" s="78" t="s">
        <v>575</v>
      </c>
      <c r="C25" s="78" t="s">
        <v>256</v>
      </c>
      <c r="D25" s="79" t="s">
        <v>255</v>
      </c>
      <c r="E25" s="80" t="s">
        <v>583</v>
      </c>
      <c r="F25" s="80">
        <f t="shared" si="0"/>
        <v>5</v>
      </c>
      <c r="G25" s="81"/>
      <c r="H25" s="81" t="b">
        <f t="shared" si="1"/>
        <v>0</v>
      </c>
      <c r="I25" s="81"/>
      <c r="J25" s="81" t="b">
        <f t="shared" si="17"/>
        <v>0</v>
      </c>
      <c r="K25" s="81"/>
      <c r="L25" s="81" t="b">
        <f t="shared" si="2"/>
        <v>0</v>
      </c>
      <c r="M25" s="81"/>
      <c r="N25" s="81" t="b">
        <f t="shared" si="3"/>
        <v>0</v>
      </c>
      <c r="O25" s="81"/>
      <c r="P25" s="81" t="b">
        <f t="shared" si="4"/>
        <v>0</v>
      </c>
      <c r="Q25" s="81"/>
      <c r="R25" s="81" t="b">
        <f t="shared" si="5"/>
        <v>0</v>
      </c>
      <c r="S25" s="80" t="s">
        <v>560</v>
      </c>
      <c r="T25" s="80">
        <f t="shared" si="6"/>
        <v>6</v>
      </c>
      <c r="U25" s="81"/>
      <c r="V25" s="81" t="b">
        <f t="shared" si="7"/>
        <v>0</v>
      </c>
      <c r="W25" s="81"/>
      <c r="X25" s="81" t="b">
        <f t="shared" si="8"/>
        <v>0</v>
      </c>
      <c r="Y25" s="80" t="s">
        <v>560</v>
      </c>
      <c r="Z25" s="80">
        <f t="shared" si="9"/>
        <v>6</v>
      </c>
      <c r="AA25" s="81"/>
      <c r="AB25" s="81" t="b">
        <f t="shared" si="10"/>
        <v>0</v>
      </c>
      <c r="AC25" s="81"/>
      <c r="AD25" s="81" t="b">
        <f t="shared" si="11"/>
        <v>0</v>
      </c>
      <c r="AE25" s="81"/>
      <c r="AF25" s="81" t="b">
        <f t="shared" si="12"/>
        <v>0</v>
      </c>
      <c r="AG25" s="81"/>
      <c r="AH25" s="81" t="b">
        <f t="shared" si="13"/>
        <v>0</v>
      </c>
      <c r="AI25" s="80">
        <v>18</v>
      </c>
      <c r="AJ25" s="80">
        <f t="shared" si="14"/>
        <v>102</v>
      </c>
      <c r="AK25" s="82">
        <f t="shared" si="15"/>
        <v>5.666666666666667</v>
      </c>
      <c r="AL25" s="81"/>
      <c r="AM25" s="81"/>
      <c r="AN25" s="81"/>
      <c r="AO25" s="81"/>
      <c r="AP25" s="81">
        <v>0</v>
      </c>
      <c r="AQ25" s="93"/>
      <c r="AR25" s="44"/>
    </row>
    <row r="26" spans="1:44" ht="36.75" customHeight="1" x14ac:dyDescent="0.3">
      <c r="A26" s="92">
        <v>20</v>
      </c>
      <c r="B26" s="78" t="s">
        <v>575</v>
      </c>
      <c r="C26" s="83" t="s">
        <v>258</v>
      </c>
      <c r="D26" s="79" t="s">
        <v>257</v>
      </c>
      <c r="E26" s="80" t="s">
        <v>559</v>
      </c>
      <c r="F26" s="80">
        <f t="shared" si="0"/>
        <v>8</v>
      </c>
      <c r="G26" s="80" t="s">
        <v>558</v>
      </c>
      <c r="H26" s="85">
        <f t="shared" si="1"/>
        <v>10</v>
      </c>
      <c r="I26" s="81"/>
      <c r="J26" s="81" t="b">
        <f t="shared" si="17"/>
        <v>0</v>
      </c>
      <c r="K26" s="81"/>
      <c r="L26" s="81" t="b">
        <f t="shared" si="2"/>
        <v>0</v>
      </c>
      <c r="M26" s="80" t="s">
        <v>561</v>
      </c>
      <c r="N26" s="80">
        <f t="shared" si="3"/>
        <v>9</v>
      </c>
      <c r="O26" s="80" t="s">
        <v>561</v>
      </c>
      <c r="P26" s="85">
        <f t="shared" si="4"/>
        <v>9</v>
      </c>
      <c r="Q26" s="81"/>
      <c r="R26" s="81" t="b">
        <f t="shared" si="5"/>
        <v>0</v>
      </c>
      <c r="S26" s="81"/>
      <c r="T26" s="81" t="b">
        <f t="shared" si="6"/>
        <v>0</v>
      </c>
      <c r="U26" s="81"/>
      <c r="V26" s="81" t="b">
        <f t="shared" si="7"/>
        <v>0</v>
      </c>
      <c r="W26" s="81"/>
      <c r="X26" s="81" t="b">
        <f t="shared" si="8"/>
        <v>0</v>
      </c>
      <c r="Y26" s="81"/>
      <c r="Z26" s="81" t="b">
        <f t="shared" si="9"/>
        <v>0</v>
      </c>
      <c r="AA26" s="81"/>
      <c r="AB26" s="81" t="b">
        <f t="shared" si="10"/>
        <v>0</v>
      </c>
      <c r="AC26" s="81"/>
      <c r="AD26" s="81" t="b">
        <f t="shared" si="11"/>
        <v>0</v>
      </c>
      <c r="AE26" s="81"/>
      <c r="AF26" s="81" t="b">
        <f t="shared" si="12"/>
        <v>0</v>
      </c>
      <c r="AG26" s="81"/>
      <c r="AH26" s="81" t="b">
        <f t="shared" si="13"/>
        <v>0</v>
      </c>
      <c r="AI26" s="80">
        <v>24</v>
      </c>
      <c r="AJ26" s="80">
        <f t="shared" si="14"/>
        <v>216</v>
      </c>
      <c r="AK26" s="82">
        <f t="shared" si="15"/>
        <v>9</v>
      </c>
      <c r="AL26" s="81"/>
      <c r="AM26" s="81"/>
      <c r="AN26" s="81"/>
      <c r="AO26" s="81"/>
      <c r="AP26" s="81">
        <v>0</v>
      </c>
      <c r="AQ26" s="93"/>
      <c r="AR26" s="44"/>
    </row>
    <row r="27" spans="1:44" ht="40.5" customHeight="1" x14ac:dyDescent="0.3">
      <c r="A27" s="92">
        <v>21</v>
      </c>
      <c r="B27" s="78" t="s">
        <v>575</v>
      </c>
      <c r="C27" s="83" t="s">
        <v>260</v>
      </c>
      <c r="D27" s="79" t="s">
        <v>259</v>
      </c>
      <c r="E27" s="80" t="s">
        <v>557</v>
      </c>
      <c r="F27" s="80">
        <f t="shared" si="0"/>
        <v>7</v>
      </c>
      <c r="G27" s="80" t="s">
        <v>559</v>
      </c>
      <c r="H27" s="85">
        <f t="shared" si="1"/>
        <v>8</v>
      </c>
      <c r="I27" s="81"/>
      <c r="J27" s="81" t="b">
        <f t="shared" si="17"/>
        <v>0</v>
      </c>
      <c r="K27" s="81"/>
      <c r="L27" s="81" t="b">
        <f t="shared" si="2"/>
        <v>0</v>
      </c>
      <c r="M27" s="81"/>
      <c r="N27" s="81" t="b">
        <f t="shared" si="3"/>
        <v>0</v>
      </c>
      <c r="O27" s="81"/>
      <c r="P27" s="81" t="b">
        <f t="shared" si="4"/>
        <v>0</v>
      </c>
      <c r="Q27" s="80" t="s">
        <v>560</v>
      </c>
      <c r="R27" s="85">
        <f t="shared" si="5"/>
        <v>6</v>
      </c>
      <c r="S27" s="81"/>
      <c r="T27" s="81" t="b">
        <f t="shared" si="6"/>
        <v>0</v>
      </c>
      <c r="U27" s="81"/>
      <c r="V27" s="81" t="b">
        <f t="shared" si="7"/>
        <v>0</v>
      </c>
      <c r="W27" s="81"/>
      <c r="X27" s="81" t="b">
        <f t="shared" si="8"/>
        <v>0</v>
      </c>
      <c r="Y27" s="80" t="s">
        <v>557</v>
      </c>
      <c r="Z27" s="80">
        <f t="shared" si="9"/>
        <v>7</v>
      </c>
      <c r="AA27" s="81"/>
      <c r="AB27" s="81" t="b">
        <f t="shared" si="10"/>
        <v>0</v>
      </c>
      <c r="AC27" s="81"/>
      <c r="AD27" s="81" t="b">
        <f t="shared" si="11"/>
        <v>0</v>
      </c>
      <c r="AE27" s="81"/>
      <c r="AF27" s="81" t="b">
        <f t="shared" si="12"/>
        <v>0</v>
      </c>
      <c r="AG27" s="81"/>
      <c r="AH27" s="81" t="b">
        <f t="shared" si="13"/>
        <v>0</v>
      </c>
      <c r="AI27" s="80">
        <v>24</v>
      </c>
      <c r="AJ27" s="80">
        <f t="shared" si="14"/>
        <v>168</v>
      </c>
      <c r="AK27" s="82">
        <f t="shared" si="15"/>
        <v>7</v>
      </c>
      <c r="AL27" s="81"/>
      <c r="AM27" s="81"/>
      <c r="AN27" s="81"/>
      <c r="AO27" s="81"/>
      <c r="AP27" s="81">
        <v>0</v>
      </c>
      <c r="AQ27" s="93"/>
      <c r="AR27" s="44"/>
    </row>
    <row r="28" spans="1:44" ht="42.75" customHeight="1" x14ac:dyDescent="0.3">
      <c r="A28" s="92">
        <v>22</v>
      </c>
      <c r="B28" s="78" t="s">
        <v>575</v>
      </c>
      <c r="C28" s="83" t="s">
        <v>262</v>
      </c>
      <c r="D28" s="79" t="s">
        <v>261</v>
      </c>
      <c r="E28" s="80" t="s">
        <v>557</v>
      </c>
      <c r="F28" s="80">
        <f t="shared" si="0"/>
        <v>7</v>
      </c>
      <c r="G28" s="80" t="s">
        <v>561</v>
      </c>
      <c r="H28" s="85">
        <f t="shared" si="1"/>
        <v>9</v>
      </c>
      <c r="I28" s="81"/>
      <c r="J28" s="81" t="b">
        <f t="shared" si="17"/>
        <v>0</v>
      </c>
      <c r="K28" s="81"/>
      <c r="L28" s="81" t="b">
        <f t="shared" si="2"/>
        <v>0</v>
      </c>
      <c r="M28" s="81"/>
      <c r="N28" s="81" t="b">
        <f t="shared" si="3"/>
        <v>0</v>
      </c>
      <c r="O28" s="81"/>
      <c r="P28" s="81" t="b">
        <f t="shared" si="4"/>
        <v>0</v>
      </c>
      <c r="Q28" s="81"/>
      <c r="R28" s="81" t="b">
        <f t="shared" si="5"/>
        <v>0</v>
      </c>
      <c r="S28" s="80" t="s">
        <v>557</v>
      </c>
      <c r="T28" s="80">
        <f t="shared" si="6"/>
        <v>7</v>
      </c>
      <c r="U28" s="81"/>
      <c r="V28" s="81" t="b">
        <f t="shared" si="7"/>
        <v>0</v>
      </c>
      <c r="W28" s="81"/>
      <c r="X28" s="81" t="b">
        <f t="shared" si="8"/>
        <v>0</v>
      </c>
      <c r="Y28" s="81"/>
      <c r="Z28" s="81" t="b">
        <f t="shared" si="9"/>
        <v>0</v>
      </c>
      <c r="AA28" s="81"/>
      <c r="AB28" s="81" t="b">
        <f t="shared" si="10"/>
        <v>0</v>
      </c>
      <c r="AC28" s="81"/>
      <c r="AD28" s="81" t="b">
        <f t="shared" si="11"/>
        <v>0</v>
      </c>
      <c r="AE28" s="81"/>
      <c r="AF28" s="81" t="b">
        <f t="shared" si="12"/>
        <v>0</v>
      </c>
      <c r="AG28" s="81"/>
      <c r="AH28" s="81" t="b">
        <f t="shared" si="13"/>
        <v>0</v>
      </c>
      <c r="AI28" s="80">
        <v>18</v>
      </c>
      <c r="AJ28" s="80">
        <f t="shared" si="14"/>
        <v>138</v>
      </c>
      <c r="AK28" s="82">
        <f t="shared" si="15"/>
        <v>7.666666666666667</v>
      </c>
      <c r="AL28" s="81"/>
      <c r="AM28" s="81"/>
      <c r="AN28" s="81"/>
      <c r="AO28" s="81"/>
      <c r="AP28" s="81">
        <v>0</v>
      </c>
      <c r="AQ28" s="93"/>
      <c r="AR28" s="44"/>
    </row>
    <row r="29" spans="1:44" ht="29.25" customHeight="1" x14ac:dyDescent="0.3">
      <c r="A29" s="92">
        <v>23</v>
      </c>
      <c r="B29" s="78" t="s">
        <v>575</v>
      </c>
      <c r="C29" s="78" t="s">
        <v>264</v>
      </c>
      <c r="D29" s="79" t="s">
        <v>263</v>
      </c>
      <c r="E29" s="80" t="s">
        <v>559</v>
      </c>
      <c r="F29" s="80">
        <f t="shared" si="0"/>
        <v>8</v>
      </c>
      <c r="G29" s="80" t="s">
        <v>558</v>
      </c>
      <c r="H29" s="85">
        <f t="shared" si="1"/>
        <v>10</v>
      </c>
      <c r="I29" s="81"/>
      <c r="J29" s="81" t="b">
        <f t="shared" si="17"/>
        <v>0</v>
      </c>
      <c r="K29" s="81"/>
      <c r="L29" s="81" t="b">
        <f t="shared" si="2"/>
        <v>0</v>
      </c>
      <c r="M29" s="81"/>
      <c r="N29" s="81" t="b">
        <f t="shared" si="3"/>
        <v>0</v>
      </c>
      <c r="O29" s="81"/>
      <c r="P29" s="81" t="b">
        <f t="shared" si="4"/>
        <v>0</v>
      </c>
      <c r="Q29" s="81"/>
      <c r="R29" s="81" t="b">
        <f t="shared" si="5"/>
        <v>0</v>
      </c>
      <c r="S29" s="80" t="s">
        <v>558</v>
      </c>
      <c r="T29" s="80">
        <f t="shared" si="6"/>
        <v>10</v>
      </c>
      <c r="U29" s="80" t="s">
        <v>559</v>
      </c>
      <c r="V29" s="80">
        <f t="shared" si="7"/>
        <v>8</v>
      </c>
      <c r="W29" s="81"/>
      <c r="X29" s="81" t="b">
        <f t="shared" si="8"/>
        <v>0</v>
      </c>
      <c r="Y29" s="81"/>
      <c r="Z29" s="81" t="b">
        <f t="shared" si="9"/>
        <v>0</v>
      </c>
      <c r="AA29" s="81"/>
      <c r="AB29" s="81" t="b">
        <f t="shared" si="10"/>
        <v>0</v>
      </c>
      <c r="AC29" s="81"/>
      <c r="AD29" s="81" t="b">
        <f t="shared" si="11"/>
        <v>0</v>
      </c>
      <c r="AE29" s="81"/>
      <c r="AF29" s="81" t="b">
        <f t="shared" si="12"/>
        <v>0</v>
      </c>
      <c r="AG29" s="81"/>
      <c r="AH29" s="81" t="b">
        <f t="shared" si="13"/>
        <v>0</v>
      </c>
      <c r="AI29" s="80">
        <v>24</v>
      </c>
      <c r="AJ29" s="80">
        <f t="shared" si="14"/>
        <v>216</v>
      </c>
      <c r="AK29" s="82">
        <f t="shared" si="15"/>
        <v>9</v>
      </c>
      <c r="AL29" s="81"/>
      <c r="AM29" s="81"/>
      <c r="AN29" s="81"/>
      <c r="AO29" s="81"/>
      <c r="AP29" s="81">
        <v>0</v>
      </c>
      <c r="AQ29" s="93"/>
      <c r="AR29" s="44"/>
    </row>
    <row r="30" spans="1:44" ht="29.25" customHeight="1" x14ac:dyDescent="0.3">
      <c r="A30" s="92">
        <v>24</v>
      </c>
      <c r="B30" s="78" t="s">
        <v>575</v>
      </c>
      <c r="C30" s="78" t="s">
        <v>266</v>
      </c>
      <c r="D30" s="79" t="s">
        <v>265</v>
      </c>
      <c r="E30" s="80" t="s">
        <v>561</v>
      </c>
      <c r="F30" s="80">
        <f t="shared" si="0"/>
        <v>9</v>
      </c>
      <c r="G30" s="80" t="s">
        <v>557</v>
      </c>
      <c r="H30" s="85">
        <f t="shared" si="1"/>
        <v>7</v>
      </c>
      <c r="I30" s="81"/>
      <c r="J30" s="81" t="b">
        <f t="shared" si="17"/>
        <v>0</v>
      </c>
      <c r="K30" s="81"/>
      <c r="L30" s="81" t="b">
        <f t="shared" si="2"/>
        <v>0</v>
      </c>
      <c r="M30" s="81"/>
      <c r="N30" s="81" t="b">
        <f t="shared" si="3"/>
        <v>0</v>
      </c>
      <c r="O30" s="81"/>
      <c r="P30" s="81" t="b">
        <f t="shared" si="4"/>
        <v>0</v>
      </c>
      <c r="Q30" s="81"/>
      <c r="R30" s="81" t="b">
        <f t="shared" si="5"/>
        <v>0</v>
      </c>
      <c r="S30" s="80" t="s">
        <v>583</v>
      </c>
      <c r="T30" s="80">
        <f t="shared" si="6"/>
        <v>5</v>
      </c>
      <c r="U30" s="81"/>
      <c r="V30" s="81" t="b">
        <f t="shared" si="7"/>
        <v>0</v>
      </c>
      <c r="W30" s="81"/>
      <c r="X30" s="81" t="b">
        <f t="shared" si="8"/>
        <v>0</v>
      </c>
      <c r="Y30" s="87" t="s">
        <v>564</v>
      </c>
      <c r="Z30" s="87">
        <f t="shared" si="9"/>
        <v>0</v>
      </c>
      <c r="AA30" s="81"/>
      <c r="AB30" s="81" t="b">
        <f t="shared" si="10"/>
        <v>0</v>
      </c>
      <c r="AC30" s="81"/>
      <c r="AD30" s="81" t="b">
        <f t="shared" si="11"/>
        <v>0</v>
      </c>
      <c r="AE30" s="81"/>
      <c r="AF30" s="81" t="b">
        <f t="shared" si="12"/>
        <v>0</v>
      </c>
      <c r="AG30" s="81"/>
      <c r="AH30" s="81" t="b">
        <f t="shared" si="13"/>
        <v>0</v>
      </c>
      <c r="AI30" s="80">
        <v>24</v>
      </c>
      <c r="AJ30" s="80">
        <f t="shared" si="14"/>
        <v>126</v>
      </c>
      <c r="AK30" s="82">
        <f t="shared" si="15"/>
        <v>5.25</v>
      </c>
      <c r="AL30" s="81"/>
      <c r="AM30" s="81"/>
      <c r="AN30" s="81"/>
      <c r="AO30" s="81"/>
      <c r="AP30" s="81">
        <v>0</v>
      </c>
      <c r="AQ30" s="93"/>
      <c r="AR30" s="44"/>
    </row>
    <row r="31" spans="1:44" ht="29.25" customHeight="1" x14ac:dyDescent="0.3">
      <c r="A31" s="92">
        <v>25</v>
      </c>
      <c r="B31" s="78" t="s">
        <v>575</v>
      </c>
      <c r="C31" s="78" t="s">
        <v>268</v>
      </c>
      <c r="D31" s="79" t="s">
        <v>267</v>
      </c>
      <c r="E31" s="80" t="s">
        <v>583</v>
      </c>
      <c r="F31" s="80">
        <f t="shared" si="0"/>
        <v>5</v>
      </c>
      <c r="G31" s="81"/>
      <c r="H31" s="81" t="b">
        <f t="shared" si="1"/>
        <v>0</v>
      </c>
      <c r="I31" s="81"/>
      <c r="J31" s="81" t="b">
        <f t="shared" si="17"/>
        <v>0</v>
      </c>
      <c r="K31" s="81"/>
      <c r="L31" s="81" t="b">
        <f t="shared" si="2"/>
        <v>0</v>
      </c>
      <c r="M31" s="81"/>
      <c r="N31" s="81" t="b">
        <f t="shared" si="3"/>
        <v>0</v>
      </c>
      <c r="O31" s="81"/>
      <c r="P31" s="81" t="b">
        <f t="shared" si="4"/>
        <v>0</v>
      </c>
      <c r="Q31" s="81"/>
      <c r="R31" s="81" t="b">
        <f t="shared" si="5"/>
        <v>0</v>
      </c>
      <c r="S31" s="80" t="s">
        <v>583</v>
      </c>
      <c r="T31" s="80">
        <f t="shared" si="6"/>
        <v>5</v>
      </c>
      <c r="U31" s="81"/>
      <c r="V31" s="81" t="b">
        <f t="shared" si="7"/>
        <v>0</v>
      </c>
      <c r="W31" s="81"/>
      <c r="X31" s="81" t="b">
        <f t="shared" si="8"/>
        <v>0</v>
      </c>
      <c r="Y31" s="80" t="s">
        <v>566</v>
      </c>
      <c r="Z31" s="80">
        <f t="shared" si="9"/>
        <v>4</v>
      </c>
      <c r="AA31" s="81"/>
      <c r="AB31" s="81" t="b">
        <f t="shared" si="10"/>
        <v>0</v>
      </c>
      <c r="AC31" s="81"/>
      <c r="AD31" s="81" t="b">
        <f t="shared" si="11"/>
        <v>0</v>
      </c>
      <c r="AE31" s="81"/>
      <c r="AF31" s="81" t="b">
        <f t="shared" si="12"/>
        <v>0</v>
      </c>
      <c r="AG31" s="81"/>
      <c r="AH31" s="81" t="b">
        <f t="shared" si="13"/>
        <v>0</v>
      </c>
      <c r="AI31" s="80">
        <v>18</v>
      </c>
      <c r="AJ31" s="80">
        <f t="shared" si="14"/>
        <v>84</v>
      </c>
      <c r="AK31" s="82">
        <f t="shared" si="15"/>
        <v>4.666666666666667</v>
      </c>
      <c r="AL31" s="81"/>
      <c r="AM31" s="81"/>
      <c r="AN31" s="81"/>
      <c r="AO31" s="81"/>
      <c r="AP31" s="81">
        <v>0</v>
      </c>
      <c r="AQ31" s="93"/>
      <c r="AR31" s="44"/>
    </row>
    <row r="32" spans="1:44" ht="42.75" customHeight="1" x14ac:dyDescent="0.3">
      <c r="A32" s="92">
        <v>26</v>
      </c>
      <c r="B32" s="78" t="s">
        <v>575</v>
      </c>
      <c r="C32" s="83" t="s">
        <v>270</v>
      </c>
      <c r="D32" s="79" t="s">
        <v>269</v>
      </c>
      <c r="E32" s="80" t="s">
        <v>558</v>
      </c>
      <c r="F32" s="80">
        <f t="shared" si="0"/>
        <v>10</v>
      </c>
      <c r="G32" s="81"/>
      <c r="H32" s="81" t="b">
        <f t="shared" si="1"/>
        <v>0</v>
      </c>
      <c r="I32" s="81"/>
      <c r="J32" s="81" t="b">
        <f t="shared" si="17"/>
        <v>0</v>
      </c>
      <c r="K32" s="81"/>
      <c r="L32" s="81" t="b">
        <f t="shared" si="2"/>
        <v>0</v>
      </c>
      <c r="M32" s="80" t="s">
        <v>583</v>
      </c>
      <c r="N32" s="80">
        <f t="shared" si="3"/>
        <v>5</v>
      </c>
      <c r="O32" s="81"/>
      <c r="P32" s="81" t="b">
        <f t="shared" si="4"/>
        <v>0</v>
      </c>
      <c r="Q32" s="81"/>
      <c r="R32" s="81" t="b">
        <f t="shared" si="5"/>
        <v>0</v>
      </c>
      <c r="S32" s="81"/>
      <c r="T32" s="81" t="b">
        <f t="shared" si="6"/>
        <v>0</v>
      </c>
      <c r="U32" s="81"/>
      <c r="V32" s="81" t="b">
        <f t="shared" si="7"/>
        <v>0</v>
      </c>
      <c r="W32" s="81"/>
      <c r="X32" s="81" t="b">
        <f t="shared" si="8"/>
        <v>0</v>
      </c>
      <c r="Y32" s="81"/>
      <c r="Z32" s="81" t="b">
        <f t="shared" si="9"/>
        <v>0</v>
      </c>
      <c r="AA32" s="80" t="s">
        <v>560</v>
      </c>
      <c r="AB32" s="80">
        <f t="shared" si="10"/>
        <v>6</v>
      </c>
      <c r="AC32" s="80" t="s">
        <v>560</v>
      </c>
      <c r="AD32" s="80">
        <f t="shared" si="11"/>
        <v>6</v>
      </c>
      <c r="AE32" s="81"/>
      <c r="AF32" s="81" t="b">
        <f t="shared" si="12"/>
        <v>0</v>
      </c>
      <c r="AG32" s="81"/>
      <c r="AH32" s="81" t="b">
        <f t="shared" si="13"/>
        <v>0</v>
      </c>
      <c r="AI32" s="80">
        <v>24</v>
      </c>
      <c r="AJ32" s="80">
        <f t="shared" si="14"/>
        <v>162</v>
      </c>
      <c r="AK32" s="82">
        <f t="shared" si="15"/>
        <v>6.75</v>
      </c>
      <c r="AL32" s="81"/>
      <c r="AM32" s="81"/>
      <c r="AN32" s="81"/>
      <c r="AO32" s="81"/>
      <c r="AP32" s="81">
        <v>0</v>
      </c>
      <c r="AQ32" s="93"/>
      <c r="AR32" s="44"/>
    </row>
    <row r="33" spans="1:44" ht="29.25" customHeight="1" x14ac:dyDescent="0.3">
      <c r="A33" s="92">
        <v>27</v>
      </c>
      <c r="B33" s="78" t="s">
        <v>575</v>
      </c>
      <c r="C33" s="78" t="s">
        <v>272</v>
      </c>
      <c r="D33" s="79" t="s">
        <v>271</v>
      </c>
      <c r="E33" s="80" t="s">
        <v>559</v>
      </c>
      <c r="F33" s="80">
        <f t="shared" si="0"/>
        <v>8</v>
      </c>
      <c r="G33" s="80" t="s">
        <v>557</v>
      </c>
      <c r="H33" s="85">
        <f t="shared" si="1"/>
        <v>7</v>
      </c>
      <c r="I33" s="81"/>
      <c r="J33" s="81" t="b">
        <f t="shared" si="17"/>
        <v>0</v>
      </c>
      <c r="K33" s="81"/>
      <c r="L33" s="81" t="b">
        <f t="shared" si="2"/>
        <v>0</v>
      </c>
      <c r="M33" s="81"/>
      <c r="N33" s="81" t="b">
        <f t="shared" si="3"/>
        <v>0</v>
      </c>
      <c r="O33" s="81"/>
      <c r="P33" s="81" t="b">
        <f t="shared" si="4"/>
        <v>0</v>
      </c>
      <c r="Q33" s="81"/>
      <c r="R33" s="81" t="b">
        <f t="shared" si="5"/>
        <v>0</v>
      </c>
      <c r="S33" s="80" t="s">
        <v>560</v>
      </c>
      <c r="T33" s="80">
        <f t="shared" si="6"/>
        <v>6</v>
      </c>
      <c r="U33" s="80" t="s">
        <v>559</v>
      </c>
      <c r="V33" s="80">
        <f t="shared" si="7"/>
        <v>8</v>
      </c>
      <c r="W33" s="81"/>
      <c r="X33" s="81" t="b">
        <f t="shared" si="8"/>
        <v>0</v>
      </c>
      <c r="Y33" s="81"/>
      <c r="Z33" s="81" t="b">
        <f t="shared" si="9"/>
        <v>0</v>
      </c>
      <c r="AA33" s="81"/>
      <c r="AB33" s="81" t="b">
        <f t="shared" si="10"/>
        <v>0</v>
      </c>
      <c r="AC33" s="81"/>
      <c r="AD33" s="81" t="b">
        <f t="shared" si="11"/>
        <v>0</v>
      </c>
      <c r="AE33" s="81"/>
      <c r="AF33" s="81" t="b">
        <f t="shared" si="12"/>
        <v>0</v>
      </c>
      <c r="AG33" s="81"/>
      <c r="AH33" s="81" t="b">
        <f t="shared" si="13"/>
        <v>0</v>
      </c>
      <c r="AI33" s="80">
        <v>24</v>
      </c>
      <c r="AJ33" s="80">
        <f t="shared" si="14"/>
        <v>174</v>
      </c>
      <c r="AK33" s="82">
        <f t="shared" si="15"/>
        <v>7.25</v>
      </c>
      <c r="AL33" s="81"/>
      <c r="AM33" s="81"/>
      <c r="AN33" s="81"/>
      <c r="AO33" s="81"/>
      <c r="AP33" s="81">
        <v>0</v>
      </c>
      <c r="AQ33" s="93"/>
      <c r="AR33" s="44"/>
    </row>
    <row r="34" spans="1:44" ht="29.25" customHeight="1" x14ac:dyDescent="0.3">
      <c r="A34" s="92">
        <v>28</v>
      </c>
      <c r="B34" s="78" t="s">
        <v>575</v>
      </c>
      <c r="C34" s="83" t="s">
        <v>274</v>
      </c>
      <c r="D34" s="79" t="s">
        <v>273</v>
      </c>
      <c r="E34" s="80" t="s">
        <v>583</v>
      </c>
      <c r="F34" s="80">
        <f t="shared" si="0"/>
        <v>5</v>
      </c>
      <c r="G34" s="80" t="s">
        <v>557</v>
      </c>
      <c r="H34" s="85">
        <f t="shared" si="1"/>
        <v>7</v>
      </c>
      <c r="I34" s="81"/>
      <c r="J34" s="81" t="b">
        <f t="shared" si="17"/>
        <v>0</v>
      </c>
      <c r="K34" s="81"/>
      <c r="L34" s="81" t="b">
        <f t="shared" si="2"/>
        <v>0</v>
      </c>
      <c r="M34" s="81"/>
      <c r="N34" s="81" t="b">
        <f t="shared" si="3"/>
        <v>0</v>
      </c>
      <c r="O34" s="81"/>
      <c r="P34" s="81" t="b">
        <f t="shared" si="4"/>
        <v>0</v>
      </c>
      <c r="Q34" s="81"/>
      <c r="R34" s="81" t="b">
        <f t="shared" si="5"/>
        <v>0</v>
      </c>
      <c r="S34" s="81"/>
      <c r="T34" s="81" t="b">
        <f t="shared" si="6"/>
        <v>0</v>
      </c>
      <c r="U34" s="80" t="s">
        <v>560</v>
      </c>
      <c r="V34" s="80">
        <f t="shared" si="7"/>
        <v>6</v>
      </c>
      <c r="W34" s="81"/>
      <c r="X34" s="81" t="b">
        <f t="shared" si="8"/>
        <v>0</v>
      </c>
      <c r="Y34" s="81"/>
      <c r="Z34" s="81" t="b">
        <f t="shared" si="9"/>
        <v>0</v>
      </c>
      <c r="AA34" s="81"/>
      <c r="AB34" s="81" t="b">
        <f t="shared" si="10"/>
        <v>0</v>
      </c>
      <c r="AC34" s="81"/>
      <c r="AD34" s="81" t="b">
        <f t="shared" si="11"/>
        <v>0</v>
      </c>
      <c r="AE34" s="81"/>
      <c r="AF34" s="81" t="b">
        <f t="shared" si="12"/>
        <v>0</v>
      </c>
      <c r="AG34" s="81"/>
      <c r="AH34" s="81" t="b">
        <f t="shared" si="13"/>
        <v>0</v>
      </c>
      <c r="AI34" s="80">
        <v>18</v>
      </c>
      <c r="AJ34" s="80">
        <f t="shared" si="14"/>
        <v>108</v>
      </c>
      <c r="AK34" s="82">
        <f t="shared" si="15"/>
        <v>6</v>
      </c>
      <c r="AL34" s="81"/>
      <c r="AM34" s="81"/>
      <c r="AN34" s="81"/>
      <c r="AO34" s="81"/>
      <c r="AP34" s="81">
        <v>0</v>
      </c>
      <c r="AQ34" s="93"/>
      <c r="AR34" s="44"/>
    </row>
    <row r="35" spans="1:44" ht="29.25" customHeight="1" x14ac:dyDescent="0.3">
      <c r="A35" s="92">
        <v>29</v>
      </c>
      <c r="B35" s="78" t="s">
        <v>575</v>
      </c>
      <c r="C35" s="78" t="s">
        <v>276</v>
      </c>
      <c r="D35" s="79" t="s">
        <v>275</v>
      </c>
      <c r="E35" s="80" t="s">
        <v>561</v>
      </c>
      <c r="F35" s="80">
        <f t="shared" si="0"/>
        <v>9</v>
      </c>
      <c r="G35" s="81"/>
      <c r="H35" s="81" t="b">
        <f t="shared" si="1"/>
        <v>0</v>
      </c>
      <c r="I35" s="81"/>
      <c r="J35" s="81" t="b">
        <f t="shared" si="17"/>
        <v>0</v>
      </c>
      <c r="K35" s="81"/>
      <c r="L35" s="81" t="b">
        <f t="shared" si="2"/>
        <v>0</v>
      </c>
      <c r="M35" s="80" t="s">
        <v>559</v>
      </c>
      <c r="N35" s="80">
        <f t="shared" si="3"/>
        <v>8</v>
      </c>
      <c r="O35" s="81"/>
      <c r="P35" s="81" t="b">
        <f t="shared" si="4"/>
        <v>0</v>
      </c>
      <c r="Q35" s="81"/>
      <c r="R35" s="81" t="b">
        <f t="shared" si="5"/>
        <v>0</v>
      </c>
      <c r="S35" s="81"/>
      <c r="T35" s="81" t="b">
        <f t="shared" si="6"/>
        <v>0</v>
      </c>
      <c r="U35" s="81"/>
      <c r="V35" s="81" t="b">
        <f t="shared" si="7"/>
        <v>0</v>
      </c>
      <c r="W35" s="81"/>
      <c r="X35" s="81" t="b">
        <f t="shared" si="8"/>
        <v>0</v>
      </c>
      <c r="Y35" s="81"/>
      <c r="Z35" s="81" t="b">
        <f t="shared" si="9"/>
        <v>0</v>
      </c>
      <c r="AA35" s="81"/>
      <c r="AB35" s="81" t="b">
        <f t="shared" si="10"/>
        <v>0</v>
      </c>
      <c r="AC35" s="80" t="s">
        <v>559</v>
      </c>
      <c r="AD35" s="80">
        <f t="shared" si="11"/>
        <v>8</v>
      </c>
      <c r="AE35" s="81"/>
      <c r="AF35" s="81" t="b">
        <f t="shared" si="12"/>
        <v>0</v>
      </c>
      <c r="AG35" s="81"/>
      <c r="AH35" s="81" t="b">
        <f t="shared" si="13"/>
        <v>0</v>
      </c>
      <c r="AI35" s="80">
        <v>18</v>
      </c>
      <c r="AJ35" s="80">
        <f t="shared" si="14"/>
        <v>150</v>
      </c>
      <c r="AK35" s="82">
        <f t="shared" si="15"/>
        <v>8.3333333333333339</v>
      </c>
      <c r="AL35" s="81"/>
      <c r="AM35" s="81"/>
      <c r="AN35" s="81"/>
      <c r="AO35" s="81"/>
      <c r="AP35" s="81">
        <v>0</v>
      </c>
      <c r="AQ35" s="93"/>
      <c r="AR35" s="44"/>
    </row>
    <row r="36" spans="1:44" ht="38.25" customHeight="1" x14ac:dyDescent="0.25">
      <c r="A36" s="94" t="s">
        <v>6</v>
      </c>
      <c r="B36" s="95" t="s">
        <v>15</v>
      </c>
      <c r="C36" s="94" t="s">
        <v>16</v>
      </c>
      <c r="D36" s="94"/>
      <c r="E36" s="94"/>
      <c r="F36" s="94"/>
      <c r="G36" s="94"/>
      <c r="H36" s="95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100" t="s">
        <v>311</v>
      </c>
      <c r="AH36" s="95" t="s">
        <v>495</v>
      </c>
      <c r="AI36" s="186" t="s">
        <v>620</v>
      </c>
      <c r="AJ36" s="186"/>
      <c r="AK36" s="186"/>
      <c r="AL36" s="186"/>
      <c r="AM36" s="186"/>
      <c r="AN36" s="94"/>
      <c r="AO36" s="94"/>
      <c r="AP36" s="94"/>
      <c r="AQ36" s="94"/>
      <c r="AR36" s="9"/>
    </row>
    <row r="37" spans="1:44" ht="31.5" customHeight="1" x14ac:dyDescent="0.25">
      <c r="A37" s="95" t="s">
        <v>221</v>
      </c>
      <c r="B37" s="95" t="s">
        <v>220</v>
      </c>
      <c r="C37" s="96" t="s">
        <v>562</v>
      </c>
      <c r="D37" s="94"/>
      <c r="E37" s="94"/>
      <c r="F37" s="94"/>
      <c r="G37" s="94"/>
      <c r="H37" s="95"/>
      <c r="I37" s="94"/>
      <c r="J37" s="94"/>
      <c r="K37" s="95"/>
      <c r="L37" s="95" t="s">
        <v>288</v>
      </c>
      <c r="M37" s="95" t="s">
        <v>286</v>
      </c>
      <c r="N37" s="94" t="s">
        <v>287</v>
      </c>
      <c r="O37" s="94"/>
      <c r="P37" s="94"/>
      <c r="Q37" s="94"/>
      <c r="R37" s="94"/>
      <c r="S37" s="94"/>
      <c r="T37" s="94"/>
      <c r="U37" s="95"/>
      <c r="V37" s="94"/>
      <c r="W37" s="94"/>
      <c r="X37" s="94"/>
      <c r="Y37" s="94"/>
      <c r="Z37" s="94" t="s">
        <v>299</v>
      </c>
      <c r="AA37" s="95" t="s">
        <v>298</v>
      </c>
      <c r="AB37" s="94" t="s">
        <v>297</v>
      </c>
      <c r="AC37" s="94"/>
      <c r="AD37" s="94"/>
      <c r="AE37" s="94"/>
      <c r="AF37" s="94"/>
      <c r="AG37" s="97" t="s">
        <v>310</v>
      </c>
      <c r="AH37" s="95" t="s">
        <v>309</v>
      </c>
      <c r="AI37" s="94" t="s">
        <v>375</v>
      </c>
      <c r="AJ37" s="94"/>
      <c r="AK37" s="94"/>
      <c r="AL37" s="94"/>
      <c r="AM37" s="97" t="s">
        <v>294</v>
      </c>
      <c r="AN37" s="98" t="s">
        <v>296</v>
      </c>
      <c r="AO37" s="185" t="s">
        <v>295</v>
      </c>
      <c r="AP37" s="185"/>
      <c r="AQ37" s="185"/>
      <c r="AR37" s="9"/>
    </row>
    <row r="38" spans="1:44" ht="47.25" customHeight="1" x14ac:dyDescent="0.25">
      <c r="A38" s="95" t="s">
        <v>20</v>
      </c>
      <c r="B38" s="95" t="s">
        <v>22</v>
      </c>
      <c r="C38" s="185" t="s">
        <v>277</v>
      </c>
      <c r="D38" s="185"/>
      <c r="E38" s="94"/>
      <c r="F38" s="94"/>
      <c r="G38" s="94"/>
      <c r="H38" s="95"/>
      <c r="I38" s="94"/>
      <c r="J38" s="94"/>
      <c r="K38" s="95"/>
      <c r="L38" s="94" t="s">
        <v>289</v>
      </c>
      <c r="M38" s="95" t="s">
        <v>290</v>
      </c>
      <c r="N38" s="94" t="s">
        <v>565</v>
      </c>
      <c r="O38" s="94"/>
      <c r="P38" s="94"/>
      <c r="Q38" s="94"/>
      <c r="R38" s="94"/>
      <c r="S38" s="94"/>
      <c r="T38" s="94"/>
      <c r="U38" s="95"/>
      <c r="V38" s="94"/>
      <c r="W38" s="94"/>
      <c r="X38" s="94"/>
      <c r="Y38" s="94"/>
      <c r="Z38" s="94" t="s">
        <v>302</v>
      </c>
      <c r="AA38" s="95" t="s">
        <v>300</v>
      </c>
      <c r="AB38" s="94" t="s">
        <v>301</v>
      </c>
      <c r="AC38" s="94"/>
      <c r="AD38" s="94"/>
      <c r="AE38" s="94"/>
      <c r="AF38" s="94"/>
      <c r="AG38" s="99" t="s">
        <v>284</v>
      </c>
      <c r="AH38" s="98" t="s">
        <v>285</v>
      </c>
      <c r="AI38" s="94" t="s">
        <v>283</v>
      </c>
      <c r="AJ38" s="94"/>
      <c r="AK38" s="94"/>
      <c r="AL38" s="94"/>
      <c r="AO38" s="94"/>
      <c r="AP38" s="94"/>
      <c r="AQ38" s="94"/>
      <c r="AR38" s="9"/>
    </row>
    <row r="39" spans="1:44" ht="31.5" customHeight="1" x14ac:dyDescent="0.25">
      <c r="A39" s="94" t="s">
        <v>278</v>
      </c>
      <c r="B39" s="95" t="s">
        <v>280</v>
      </c>
      <c r="C39" s="94" t="s">
        <v>281</v>
      </c>
      <c r="D39" s="94"/>
      <c r="E39" s="94"/>
      <c r="F39" s="94"/>
      <c r="G39" s="94"/>
      <c r="H39" s="98"/>
      <c r="I39" s="94"/>
      <c r="J39" s="94"/>
      <c r="K39" s="95"/>
      <c r="L39" s="94" t="s">
        <v>291</v>
      </c>
      <c r="M39" s="95" t="s">
        <v>293</v>
      </c>
      <c r="N39" s="94" t="s">
        <v>292</v>
      </c>
      <c r="O39" s="94"/>
      <c r="P39" s="94"/>
      <c r="Q39" s="94"/>
      <c r="R39" s="94"/>
      <c r="S39" s="94"/>
      <c r="T39" s="94"/>
      <c r="U39" s="95"/>
      <c r="V39" s="94"/>
      <c r="W39" s="94"/>
      <c r="X39" s="94"/>
      <c r="Y39" s="94"/>
      <c r="Z39" s="94" t="s">
        <v>305</v>
      </c>
      <c r="AA39" s="95" t="s">
        <v>303</v>
      </c>
      <c r="AB39" s="94" t="s">
        <v>304</v>
      </c>
      <c r="AC39" s="94"/>
      <c r="AD39" s="94"/>
      <c r="AE39" s="94"/>
      <c r="AF39" s="94"/>
      <c r="AG39" s="97" t="s">
        <v>308</v>
      </c>
      <c r="AH39" s="98" t="s">
        <v>306</v>
      </c>
      <c r="AI39" s="94" t="s">
        <v>307</v>
      </c>
      <c r="AJ39" s="94"/>
      <c r="AK39" s="94"/>
      <c r="AL39" s="94"/>
      <c r="AM39" s="94"/>
      <c r="AN39" s="94"/>
      <c r="AO39" s="94"/>
      <c r="AP39" s="94"/>
      <c r="AQ39" s="94"/>
      <c r="AR39" s="9"/>
    </row>
    <row r="40" spans="1:44" ht="15.75" customHeight="1" x14ac:dyDescent="0.25">
      <c r="A40" s="22"/>
      <c r="B40" s="22"/>
      <c r="C40" s="22"/>
      <c r="D40" s="22"/>
      <c r="E40" s="22"/>
      <c r="F40" s="22"/>
      <c r="G40" s="22"/>
      <c r="H40" s="24"/>
      <c r="I40" s="22"/>
      <c r="J40" s="22"/>
      <c r="K40" s="24"/>
      <c r="L40" s="22"/>
      <c r="M40" s="22"/>
      <c r="N40" s="22"/>
      <c r="O40" s="22"/>
      <c r="P40" s="22"/>
      <c r="Q40" s="22"/>
      <c r="R40" s="22"/>
      <c r="S40" s="22"/>
      <c r="T40" s="22"/>
      <c r="U40" s="24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9"/>
    </row>
    <row r="41" spans="1:44" ht="15.75" customHeight="1" x14ac:dyDescent="0.25">
      <c r="A41" s="23"/>
      <c r="B41" s="24"/>
      <c r="C41" s="22"/>
      <c r="D41" s="22"/>
      <c r="E41" s="22"/>
      <c r="F41" s="22"/>
      <c r="G41" s="22"/>
      <c r="H41" s="24"/>
      <c r="I41" s="22"/>
      <c r="J41" s="22"/>
      <c r="K41" s="24"/>
      <c r="L41" s="22"/>
      <c r="M41" s="22"/>
      <c r="N41" s="22"/>
      <c r="O41" s="22"/>
      <c r="P41" s="22"/>
      <c r="Q41" s="22"/>
      <c r="R41" s="22"/>
      <c r="S41" s="22"/>
      <c r="T41" s="23"/>
      <c r="U41" s="24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9"/>
    </row>
    <row r="42" spans="1:44" ht="15.75" customHeight="1" x14ac:dyDescent="0.25">
      <c r="A42" s="22"/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9"/>
    </row>
    <row r="43" spans="1:44" ht="15" customHeight="1" x14ac:dyDescent="0.25">
      <c r="A43" s="9"/>
      <c r="B43" s="9"/>
      <c r="C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s="32" customFormat="1" ht="17.25" x14ac:dyDescent="0.3">
      <c r="A44" s="30"/>
      <c r="B44" s="31"/>
      <c r="C44" s="31"/>
      <c r="D44" s="30" t="s">
        <v>598</v>
      </c>
      <c r="E44" s="30"/>
      <c r="F44" s="30"/>
      <c r="G44" s="30"/>
      <c r="H44" s="30"/>
      <c r="I44" s="30"/>
      <c r="J44" s="30"/>
      <c r="K44" s="30"/>
      <c r="L44" s="30"/>
      <c r="M44" s="30"/>
      <c r="N44" s="30" t="s">
        <v>602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 t="s">
        <v>600</v>
      </c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 t="s">
        <v>601</v>
      </c>
      <c r="AL44" s="30"/>
      <c r="AM44" s="30"/>
      <c r="AN44" s="30"/>
      <c r="AO44" s="30"/>
      <c r="AP44" s="30"/>
      <c r="AQ44" s="30"/>
      <c r="AR44" s="30"/>
    </row>
    <row r="45" spans="1:44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spans="1:44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spans="1:44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spans="1:44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spans="1:44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spans="1:44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spans="1:44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spans="1:44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</row>
    <row r="112" spans="1:44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</row>
    <row r="113" spans="1:44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</row>
    <row r="114" spans="1:44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</row>
    <row r="115" spans="1:44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</row>
    <row r="116" spans="1:44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</row>
    <row r="117" spans="1:44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</row>
    <row r="118" spans="1:44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spans="1:44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</row>
    <row r="120" spans="1:44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</row>
    <row r="121" spans="1:44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</row>
    <row r="122" spans="1:44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spans="1:44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spans="1:44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spans="1:44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44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spans="1:44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spans="1:44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spans="1:44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spans="1:44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  <row r="131" spans="1:44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</row>
    <row r="132" spans="1:44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</row>
    <row r="133" spans="1:44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</row>
    <row r="134" spans="1:44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</row>
    <row r="135" spans="1:44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</row>
    <row r="136" spans="1:44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</row>
    <row r="137" spans="1:44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</row>
    <row r="138" spans="1:44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</row>
    <row r="139" spans="1:44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</row>
    <row r="140" spans="1:44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spans="1:44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spans="1:44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</row>
    <row r="143" spans="1:44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</row>
    <row r="144" spans="1:44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spans="1:4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spans="1:4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spans="1:4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spans="1:4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spans="1:4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spans="1:4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spans="1:4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spans="1:44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</row>
    <row r="153" spans="1:4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</row>
    <row r="154" spans="1:44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</row>
    <row r="155" spans="1:4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</row>
    <row r="156" spans="1:4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</row>
    <row r="157" spans="1:4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</row>
    <row r="158" spans="1:4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</row>
    <row r="159" spans="1:4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</row>
    <row r="160" spans="1:4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</row>
    <row r="161" spans="1:4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</row>
    <row r="162" spans="1:4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</row>
    <row r="163" spans="1:4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spans="1:4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</row>
    <row r="165" spans="1:4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spans="1:4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spans="1:4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spans="1:4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spans="1:4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spans="1:4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spans="1:4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spans="1:4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</sheetData>
  <mergeCells count="31">
    <mergeCell ref="A1:AP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C38:D38"/>
    <mergeCell ref="AI36:AM36"/>
    <mergeCell ref="AO4:AO6"/>
    <mergeCell ref="AP4:AP6"/>
    <mergeCell ref="AI4:AI6"/>
    <mergeCell ref="AJ4:AJ6"/>
    <mergeCell ref="AK4:AK6"/>
    <mergeCell ref="AL4:AL6"/>
    <mergeCell ref="AM4:AM6"/>
    <mergeCell ref="AN4:AN6"/>
    <mergeCell ref="Y4:Z4"/>
    <mergeCell ref="AA4:AB4"/>
    <mergeCell ref="AC4:AD4"/>
    <mergeCell ref="AE4:AF4"/>
    <mergeCell ref="AG4:AH4"/>
    <mergeCell ref="AO37:AQ3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2" manualBreakCount="2">
    <brk id="21" max="42" man="1"/>
    <brk id="46" max="42" man="1"/>
  </rowBreaks>
  <colBreaks count="1" manualBreakCount="1">
    <brk id="24" max="17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4"/>
  <sheetViews>
    <sheetView topLeftCell="A6" zoomScaleNormal="100" workbookViewId="0">
      <selection activeCell="J6" sqref="J6"/>
    </sheetView>
  </sheetViews>
  <sheetFormatPr defaultRowHeight="15" x14ac:dyDescent="0.25"/>
  <cols>
    <col min="1" max="1" width="5.28515625" customWidth="1"/>
    <col min="2" max="2" width="8" customWidth="1"/>
    <col min="3" max="3" width="22.28515625" customWidth="1"/>
    <col min="4" max="4" width="16" customWidth="1"/>
    <col min="5" max="5" width="7.5703125" customWidth="1"/>
    <col min="6" max="6" width="7.7109375" style="88" customWidth="1"/>
    <col min="7" max="7" width="5.85546875" customWidth="1"/>
    <col min="8" max="8" width="8.85546875" style="8" customWidth="1"/>
    <col min="9" max="9" width="7.5703125" customWidth="1"/>
    <col min="10" max="10" width="7.140625" style="8" customWidth="1"/>
    <col min="11" max="11" width="6.28515625" style="8" customWidth="1"/>
    <col min="12" max="12" width="6.5703125" customWidth="1"/>
    <col min="13" max="13" width="7.28515625" customWidth="1"/>
    <col min="14" max="14" width="6.85546875" style="8" customWidth="1"/>
    <col min="15" max="15" width="7.7109375" style="8" customWidth="1"/>
    <col min="16" max="16" width="8.28515625" customWidth="1"/>
    <col min="17" max="17" width="6.85546875" style="8" customWidth="1"/>
    <col min="18" max="18" width="7" customWidth="1"/>
    <col min="19" max="19" width="7" style="8" customWidth="1"/>
    <col min="20" max="21" width="7.85546875" customWidth="1"/>
    <col min="22" max="22" width="7.28515625" style="8" customWidth="1"/>
    <col min="23" max="23" width="7.28515625" customWidth="1"/>
    <col min="24" max="24" width="6.85546875" style="8" customWidth="1"/>
    <col min="25" max="25" width="6.7109375" customWidth="1"/>
    <col min="26" max="26" width="8" style="8" customWidth="1"/>
    <col min="27" max="27" width="7.5703125" customWidth="1"/>
    <col min="28" max="28" width="8.5703125" style="8" customWidth="1"/>
    <col min="29" max="29" width="8" customWidth="1"/>
    <col min="30" max="30" width="8.7109375" style="8" customWidth="1"/>
    <col min="31" max="31" width="8.85546875" style="8" customWidth="1"/>
    <col min="32" max="32" width="7.42578125" customWidth="1"/>
    <col min="33" max="34" width="7" customWidth="1"/>
    <col min="35" max="35" width="7.140625" customWidth="1"/>
    <col min="36" max="36" width="7.7109375" style="8" customWidth="1"/>
    <col min="37" max="37" width="8.7109375" customWidth="1"/>
    <col min="38" max="38" width="8.5703125" customWidth="1"/>
    <col min="39" max="39" width="8.28515625" customWidth="1"/>
    <col min="40" max="40" width="6" customWidth="1"/>
    <col min="41" max="41" width="6.85546875" customWidth="1"/>
    <col min="42" max="42" width="10" customWidth="1"/>
  </cols>
  <sheetData>
    <row r="1" spans="1:43" ht="28.5" customHeight="1" x14ac:dyDescent="0.25">
      <c r="A1" s="165" t="s">
        <v>592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</row>
    <row r="2" spans="1:43" ht="26.2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</row>
    <row r="3" spans="1:43" ht="49.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</row>
    <row r="4" spans="1:43" s="1" customFormat="1" ht="34.5" customHeight="1" x14ac:dyDescent="0.3">
      <c r="A4" s="167" t="s">
        <v>0</v>
      </c>
      <c r="B4" s="170" t="s">
        <v>1</v>
      </c>
      <c r="C4" s="170" t="s">
        <v>2</v>
      </c>
      <c r="D4" s="173" t="s">
        <v>3</v>
      </c>
      <c r="E4" s="176" t="s">
        <v>6</v>
      </c>
      <c r="F4" s="177"/>
      <c r="G4" s="176" t="s">
        <v>368</v>
      </c>
      <c r="H4" s="177"/>
      <c r="I4" s="176" t="s">
        <v>385</v>
      </c>
      <c r="J4" s="177"/>
      <c r="K4" s="178" t="s">
        <v>278</v>
      </c>
      <c r="L4" s="179"/>
      <c r="M4" s="176" t="s">
        <v>371</v>
      </c>
      <c r="N4" s="177"/>
      <c r="O4" s="176" t="s">
        <v>374</v>
      </c>
      <c r="P4" s="177"/>
      <c r="Q4" s="176" t="s">
        <v>310</v>
      </c>
      <c r="R4" s="177"/>
      <c r="S4" s="176" t="s">
        <v>379</v>
      </c>
      <c r="T4" s="177"/>
      <c r="U4" s="176" t="s">
        <v>382</v>
      </c>
      <c r="V4" s="177"/>
      <c r="W4" s="176" t="s">
        <v>387</v>
      </c>
      <c r="X4" s="177"/>
      <c r="Y4" s="176" t="s">
        <v>391</v>
      </c>
      <c r="Z4" s="177"/>
      <c r="AA4" s="176" t="s">
        <v>392</v>
      </c>
      <c r="AB4" s="177"/>
      <c r="AC4" s="176" t="s">
        <v>395</v>
      </c>
      <c r="AD4" s="177"/>
      <c r="AE4" s="176" t="s">
        <v>398</v>
      </c>
      <c r="AF4" s="177"/>
      <c r="AG4" s="176" t="s">
        <v>203</v>
      </c>
      <c r="AH4" s="177"/>
      <c r="AI4" s="176" t="s">
        <v>405</v>
      </c>
      <c r="AJ4" s="177"/>
      <c r="AK4" s="167" t="s">
        <v>85</v>
      </c>
      <c r="AL4" s="167" t="s">
        <v>86</v>
      </c>
      <c r="AM4" s="167" t="s">
        <v>87</v>
      </c>
      <c r="AN4" s="167" t="s">
        <v>605</v>
      </c>
      <c r="AO4" s="167" t="s">
        <v>606</v>
      </c>
      <c r="AP4" s="173" t="s">
        <v>607</v>
      </c>
      <c r="AQ4" s="32"/>
    </row>
    <row r="5" spans="1:43" s="3" customFormat="1" ht="20.25" customHeight="1" x14ac:dyDescent="0.3">
      <c r="A5" s="168"/>
      <c r="B5" s="171"/>
      <c r="C5" s="171"/>
      <c r="D5" s="174"/>
      <c r="E5" s="62" t="s">
        <v>7</v>
      </c>
      <c r="F5" s="90">
        <v>1</v>
      </c>
      <c r="G5" s="62" t="s">
        <v>279</v>
      </c>
      <c r="H5" s="62">
        <v>538</v>
      </c>
      <c r="I5" s="62" t="s">
        <v>279</v>
      </c>
      <c r="J5" s="62">
        <v>535</v>
      </c>
      <c r="K5" s="62" t="s">
        <v>279</v>
      </c>
      <c r="L5" s="62">
        <v>536</v>
      </c>
      <c r="M5" s="62" t="s">
        <v>279</v>
      </c>
      <c r="N5" s="62">
        <v>537</v>
      </c>
      <c r="O5" s="62" t="s">
        <v>279</v>
      </c>
      <c r="P5" s="62">
        <v>1437</v>
      </c>
      <c r="Q5" s="62" t="s">
        <v>279</v>
      </c>
      <c r="R5" s="62">
        <v>501</v>
      </c>
      <c r="S5" s="62" t="s">
        <v>279</v>
      </c>
      <c r="T5" s="62">
        <v>502</v>
      </c>
      <c r="U5" s="62" t="s">
        <v>279</v>
      </c>
      <c r="V5" s="62">
        <v>503</v>
      </c>
      <c r="W5" s="62" t="s">
        <v>279</v>
      </c>
      <c r="X5" s="62">
        <v>526</v>
      </c>
      <c r="Y5" s="62" t="s">
        <v>279</v>
      </c>
      <c r="Z5" s="62">
        <v>1401</v>
      </c>
      <c r="AA5" s="62" t="s">
        <v>279</v>
      </c>
      <c r="AB5" s="62">
        <v>1473</v>
      </c>
      <c r="AC5" s="62" t="s">
        <v>279</v>
      </c>
      <c r="AD5" s="62">
        <v>1471</v>
      </c>
      <c r="AE5" s="62" t="s">
        <v>279</v>
      </c>
      <c r="AF5" s="62">
        <v>571</v>
      </c>
      <c r="AG5" s="62" t="s">
        <v>172</v>
      </c>
      <c r="AH5" s="62">
        <v>507</v>
      </c>
      <c r="AI5" s="62" t="s">
        <v>279</v>
      </c>
      <c r="AJ5" s="62">
        <v>1424</v>
      </c>
      <c r="AK5" s="171"/>
      <c r="AL5" s="171"/>
      <c r="AM5" s="171"/>
      <c r="AN5" s="171"/>
      <c r="AO5" s="171"/>
      <c r="AP5" s="193"/>
      <c r="AQ5" s="50"/>
    </row>
    <row r="6" spans="1:43" s="3" customFormat="1" ht="23.25" customHeight="1" x14ac:dyDescent="0.3">
      <c r="A6" s="169"/>
      <c r="B6" s="172"/>
      <c r="C6" s="172"/>
      <c r="D6" s="175"/>
      <c r="E6" s="64" t="s">
        <v>8</v>
      </c>
      <c r="F6" s="77">
        <v>6</v>
      </c>
      <c r="G6" s="64" t="s">
        <v>8</v>
      </c>
      <c r="H6" s="64">
        <v>6</v>
      </c>
      <c r="I6" s="64" t="s">
        <v>8</v>
      </c>
      <c r="J6" s="64">
        <v>8</v>
      </c>
      <c r="K6" s="64" t="s">
        <v>8</v>
      </c>
      <c r="L6" s="64">
        <v>6</v>
      </c>
      <c r="M6" s="64" t="s">
        <v>8</v>
      </c>
      <c r="N6" s="64">
        <v>6</v>
      </c>
      <c r="O6" s="64" t="s">
        <v>8</v>
      </c>
      <c r="P6" s="64">
        <v>6</v>
      </c>
      <c r="Q6" s="64" t="s">
        <v>8</v>
      </c>
      <c r="R6" s="64">
        <v>6</v>
      </c>
      <c r="S6" s="64" t="s">
        <v>8</v>
      </c>
      <c r="T6" s="64">
        <v>6</v>
      </c>
      <c r="U6" s="64" t="s">
        <v>8</v>
      </c>
      <c r="V6" s="64">
        <v>6</v>
      </c>
      <c r="W6" s="64" t="s">
        <v>8</v>
      </c>
      <c r="X6" s="64">
        <v>6</v>
      </c>
      <c r="Y6" s="64" t="s">
        <v>8</v>
      </c>
      <c r="Z6" s="64">
        <v>6</v>
      </c>
      <c r="AA6" s="64" t="s">
        <v>8</v>
      </c>
      <c r="AB6" s="64">
        <v>6</v>
      </c>
      <c r="AC6" s="64" t="s">
        <v>8</v>
      </c>
      <c r="AD6" s="64">
        <v>6</v>
      </c>
      <c r="AE6" s="64" t="s">
        <v>8</v>
      </c>
      <c r="AF6" s="64">
        <v>6</v>
      </c>
      <c r="AG6" s="64" t="s">
        <v>8</v>
      </c>
      <c r="AH6" s="64">
        <v>6</v>
      </c>
      <c r="AI6" s="64" t="s">
        <v>8</v>
      </c>
      <c r="AJ6" s="64">
        <v>6</v>
      </c>
      <c r="AK6" s="172"/>
      <c r="AL6" s="172"/>
      <c r="AM6" s="172"/>
      <c r="AN6" s="172"/>
      <c r="AO6" s="172"/>
      <c r="AP6" s="194"/>
      <c r="AQ6" s="50"/>
    </row>
    <row r="7" spans="1:43" ht="27.75" customHeight="1" x14ac:dyDescent="0.3">
      <c r="A7" s="65">
        <v>1</v>
      </c>
      <c r="B7" s="67" t="s">
        <v>585</v>
      </c>
      <c r="C7" s="65" t="s">
        <v>312</v>
      </c>
      <c r="D7" s="68" t="s">
        <v>313</v>
      </c>
      <c r="E7" s="69" t="s">
        <v>557</v>
      </c>
      <c r="F7" s="85">
        <f>IF(E7="AA",10, IF(E7="AB",9, IF(E7="BB",8, IF(E7="BC",7,IF(E7="CC",6, IF(E7="CD",5, IF(E7="DD",4,IF(E7="F",0))))))))</f>
        <v>7</v>
      </c>
      <c r="G7" s="69" t="s">
        <v>559</v>
      </c>
      <c r="H7" s="72">
        <f>IF(G7="AA",10, IF(G7="AB",9, IF(G7="BB",8, IF(G7="BC",7,IF(G7="CC",6, IF(G7="CD",5, IF(G7="DD",4,IF(G7="F",0))))))))</f>
        <v>8</v>
      </c>
      <c r="I7" s="70"/>
      <c r="J7" s="70" t="b">
        <f>IF(I7="AA",10, IF(I7="AB",9, IF(I7="BB",8, IF(I7="BC",7,IF(I7="CC",6, IF(I7="CD",5, IF(I7="DD",4,IF(I7="F",0))))))))</f>
        <v>0</v>
      </c>
      <c r="K7" s="72" t="s">
        <v>557</v>
      </c>
      <c r="L7" s="69">
        <f>IF(K7="AA",10, IF(K7="AB",9, IF(K7="BB",8, IF(K7="BC",7,IF(K7="CC",6, IF(K7="CD",5, IF(K7="DD",4,IF(K7="F",0))))))))</f>
        <v>7</v>
      </c>
      <c r="M7" s="70"/>
      <c r="N7" s="70" t="b">
        <f>IF(M7="AA",10, IF(M7="AB",9, IF(M7="BB",8, IF(M7="BC",7,IF(M7="CC",6, IF(M7="CD",5, IF(M7="DD",4,IF(M7="F",0))))))))</f>
        <v>0</v>
      </c>
      <c r="O7" s="70"/>
      <c r="P7" s="70" t="b">
        <f>IF(O7="AA",10, IF(O7="AB",9, IF(O7="BB",8, IF(O7="BC",7,IF(O7="CC",6, IF(O7="CD",5, IF(O7="DD",4,IF(O7="F",0))))))))</f>
        <v>0</v>
      </c>
      <c r="Q7" s="70"/>
      <c r="R7" s="70" t="b">
        <f>IF(Q7="AA",10, IF(Q7="AB",9, IF(Q7="BB",8, IF(Q7="BC",7,IF(Q7="CC",6, IF(Q7="CD",5, IF(Q7="DD",4,IF(Q7="F",0))))))))</f>
        <v>0</v>
      </c>
      <c r="S7" s="70"/>
      <c r="T7" s="70" t="b">
        <f>IF(S7="AA",10, IF(S7="AB",9, IF(S7="BB",8, IF(S7="BC",7,IF(S7="CC",6, IF(S7="CD",5, IF(S7="DD",4,IF(S7="F",0))))))))</f>
        <v>0</v>
      </c>
      <c r="U7" s="70"/>
      <c r="V7" s="70" t="b">
        <f>IF(U7="AA",10, IF(U7="AB",9, IF(U7="BB",8, IF(U7="BC",7,IF(U7="CC",6, IF(U7="CD",5, IF(U7="DD",4,IF(U7="F",0))))))))</f>
        <v>0</v>
      </c>
      <c r="W7" s="70"/>
      <c r="X7" s="70" t="b">
        <f>IF(W7="AA",10, IF(W7="AB",9, IF(W7="BB",8, IF(W7="BC",7,IF(W7="CC",6, IF(W7="CD",5, IF(W7="DD",4,IF(W7="F",0))))))))</f>
        <v>0</v>
      </c>
      <c r="Y7" s="70"/>
      <c r="Z7" s="70" t="b">
        <f>IF(Y7="AA",10, IF(Y7="AB",9, IF(Y7="BB",8, IF(Y7="BC",7,IF(Y7="CC",6, IF(Y7="CD",5, IF(Y7="DD",4,IF(Y7="F",0))))))))</f>
        <v>0</v>
      </c>
      <c r="AA7" s="70"/>
      <c r="AB7" s="70" t="b">
        <f>IF(AA7="AA",10, IF(AA7="AB",9, IF(AA7="BB",8, IF(AA7="BC",7,IF(AA7="CC",6, IF(AA7="CD",5, IF(AA7="DD",4,IF(AA7="F",0))))))))</f>
        <v>0</v>
      </c>
      <c r="AC7" s="70"/>
      <c r="AD7" s="70" t="b">
        <f>IF(AC7="AA",10, IF(AC7="AB",9, IF(AC7="BB",8, IF(AC7="BC",7,IF(AC7="CC",6, IF(AC7="CD",5, IF(AC7="DD",4,IF(AC7="F",0))))))))</f>
        <v>0</v>
      </c>
      <c r="AE7" s="70"/>
      <c r="AF7" s="70" t="b">
        <f>IF(AE7="AA",10, IF(AE7="AB",9, IF(AE7="BB",8, IF(AE7="BC",7,IF(AE7="CC",6, IF(AE7="CD",5, IF(AE7="DD",4,IF(AE7="F",0))))))))</f>
        <v>0</v>
      </c>
      <c r="AG7" s="70"/>
      <c r="AH7" s="102" t="b">
        <f>IF(AG7="AA",10, IF(AG7="AB",9, IF(AG7="BB",8, IF(AG7="BC",7,IF(AG7="CC",6, IF(AG7="CD",5, IF(AG7="DD",4,IF(AG7="F",0))))))))</f>
        <v>0</v>
      </c>
      <c r="AI7" s="70"/>
      <c r="AJ7" s="102" t="b">
        <f>IF(AI7="AA",10, IF(AI7="AB",9, IF(AI7="BB",8, IF(AI7="BC",7,IF(AI7="CC",6, IF(AI7="CD",5, IF(AI7="DD",4,IF(AI7="F",0))))))))</f>
        <v>0</v>
      </c>
      <c r="AK7" s="80">
        <v>18</v>
      </c>
      <c r="AL7" s="69">
        <f>(F7*6+H7*6+J7*8+L7*6+N7*6+P7*6+R7*6+T7*6+V7*6+X7*6+Z7*6+AB7*6+AD7*6+AF7*6+AH7*6+AJ7*6)</f>
        <v>132</v>
      </c>
      <c r="AM7" s="71">
        <f>AL7/AK7</f>
        <v>7.333333333333333</v>
      </c>
      <c r="AN7" s="70"/>
      <c r="AO7" s="70"/>
      <c r="AP7" s="71">
        <f t="shared" ref="AP7:AP12" si="0">(AO7+AL7)/(AN7+AK7)</f>
        <v>7.333333333333333</v>
      </c>
      <c r="AQ7" s="44"/>
    </row>
    <row r="8" spans="1:43" ht="28.5" customHeight="1" x14ac:dyDescent="0.3">
      <c r="A8" s="65">
        <v>2</v>
      </c>
      <c r="B8" s="67" t="s">
        <v>585</v>
      </c>
      <c r="C8" s="66" t="s">
        <v>315</v>
      </c>
      <c r="D8" s="68" t="s">
        <v>314</v>
      </c>
      <c r="E8" s="69" t="s">
        <v>561</v>
      </c>
      <c r="F8" s="85">
        <f t="shared" ref="F8:F34" si="1">IF(E8="AA",10, IF(E8="AB",9, IF(E8="BB",8, IF(E8="BC",7,IF(E8="CC",6, IF(E8="CD",5, IF(E8="DD",4,IF(E8="F",0))))))))</f>
        <v>9</v>
      </c>
      <c r="G8" s="70"/>
      <c r="H8" s="70" t="b">
        <f t="shared" ref="H8:H34" si="2">IF(G8="AA",10, IF(G8="AB",9, IF(G8="BB",8, IF(G8="BC",7,IF(G8="CC",6, IF(G8="CD",5, IF(G8="DD",4,IF(G8="F",0))))))))</f>
        <v>0</v>
      </c>
      <c r="I8" s="70"/>
      <c r="J8" s="70" t="b">
        <f>IF(I8="AA",10, IF(I8="AB",9, IF(I8="BB",8, IF(I8="BC",7,IF(I8="CC",6, IF(I8="CD",5, IF(I8="DD",4,IF(I8="F",0))))))))</f>
        <v>0</v>
      </c>
      <c r="K8" s="70"/>
      <c r="L8" s="70" t="b">
        <f t="shared" ref="L8:L34" si="3">IF(K8="AA",10, IF(K8="AB",9, IF(K8="BB",8, IF(K8="BC",7,IF(K8="CC",6, IF(K8="CD",5, IF(K8="DD",4,IF(K8="F",0))))))))</f>
        <v>0</v>
      </c>
      <c r="M8" s="69" t="s">
        <v>557</v>
      </c>
      <c r="N8" s="72">
        <f t="shared" ref="N8:N34" si="4">IF(M8="AA",10, IF(M8="AB",9, IF(M8="BB",8, IF(M8="BC",7,IF(M8="CC",6, IF(M8="CD",5, IF(M8="DD",4,IF(M8="F",0))))))))</f>
        <v>7</v>
      </c>
      <c r="O8" s="72" t="s">
        <v>559</v>
      </c>
      <c r="P8" s="72">
        <f t="shared" ref="P8:P34" si="5">IF(O8="AA",10, IF(O8="AB",9, IF(O8="BB",8, IF(O8="BC",7,IF(O8="CC",6, IF(O8="CD",5, IF(O8="DD",4,IF(O8="F",0))))))))</f>
        <v>8</v>
      </c>
      <c r="Q8" s="70"/>
      <c r="R8" s="70" t="b">
        <f t="shared" ref="R8:R24" si="6">IF(Q8="AA",10, IF(Q8="AB",9, IF(Q8="BB",8, IF(Q8="BC",7,IF(Q8="CC",6, IF(Q8="CD",5, IF(Q8="DD",4,IF(Q8="F",0))))))))</f>
        <v>0</v>
      </c>
      <c r="S8" s="70"/>
      <c r="T8" s="70" t="b">
        <f t="shared" ref="T8:T34" si="7">IF(S8="AA",10, IF(S8="AB",9, IF(S8="BB",8, IF(S8="BC",7,IF(S8="CC",6, IF(S8="CD",5, IF(S8="DD",4,IF(S8="F",0))))))))</f>
        <v>0</v>
      </c>
      <c r="U8" s="70"/>
      <c r="V8" s="70" t="b">
        <f t="shared" ref="V8:V34" si="8">IF(U8="AA",10, IF(U8="AB",9, IF(U8="BB",8, IF(U8="BC",7,IF(U8="CC",6, IF(U8="CD",5, IF(U8="DD",4,IF(U8="F",0))))))))</f>
        <v>0</v>
      </c>
      <c r="W8" s="70"/>
      <c r="X8" s="70" t="b">
        <f t="shared" ref="X8:X34" si="9">IF(W8="AA",10, IF(W8="AB",9, IF(W8="BB",8, IF(W8="BC",7,IF(W8="CC",6, IF(W8="CD",5, IF(W8="DD",4,IF(W8="F",0))))))))</f>
        <v>0</v>
      </c>
      <c r="Y8" s="70"/>
      <c r="Z8" s="70" t="b">
        <f t="shared" ref="Z8:Z34" si="10">IF(Y8="AA",10, IF(Y8="AB",9, IF(Y8="BB",8, IF(Y8="BC",7,IF(Y8="CC",6, IF(Y8="CD",5, IF(Y8="DD",4,IF(Y8="F",0))))))))</f>
        <v>0</v>
      </c>
      <c r="AA8" s="70"/>
      <c r="AB8" s="70" t="b">
        <f t="shared" ref="AB8:AB34" si="11">IF(AA8="AA",10, IF(AA8="AB",9, IF(AA8="BB",8, IF(AA8="BC",7,IF(AA8="CC",6, IF(AA8="CD",5, IF(AA8="DD",4,IF(AA8="F",0))))))))</f>
        <v>0</v>
      </c>
      <c r="AC8" s="70"/>
      <c r="AD8" s="70" t="b">
        <f t="shared" ref="AD8:AD34" si="12">IF(AC8="AA",10, IF(AC8="AB",9, IF(AC8="BB",8, IF(AC8="BC",7,IF(AC8="CC",6, IF(AC8="CD",5, IF(AC8="DD",4,IF(AC8="F",0))))))))</f>
        <v>0</v>
      </c>
      <c r="AE8" s="70"/>
      <c r="AF8" s="70" t="b">
        <f t="shared" ref="AF8:AF34" si="13">IF(AE8="AA",10, IF(AE8="AB",9, IF(AE8="BB",8, IF(AE8="BC",7,IF(AE8="CC",6, IF(AE8="CD",5, IF(AE8="DD",4,IF(AE8="F",0))))))))</f>
        <v>0</v>
      </c>
      <c r="AG8" s="70"/>
      <c r="AH8" s="102" t="b">
        <f t="shared" ref="AH8:AH34" si="14">IF(AG8="AA",10, IF(AG8="AB",9, IF(AG8="BB",8, IF(AG8="BC",7,IF(AG8="CC",6, IF(AG8="CD",5, IF(AG8="DD",4,IF(AG8="F",0))))))))</f>
        <v>0</v>
      </c>
      <c r="AI8" s="70"/>
      <c r="AJ8" s="102" t="b">
        <f t="shared" ref="AJ8:AJ34" si="15">IF(AI8="AA",10, IF(AI8="AB",9, IF(AI8="BB",8, IF(AI8="BC",7,IF(AI8="CC",6, IF(AI8="CD",5, IF(AI8="DD",4,IF(AI8="F",0))))))))</f>
        <v>0</v>
      </c>
      <c r="AK8" s="80">
        <v>18</v>
      </c>
      <c r="AL8" s="69">
        <f t="shared" ref="AL8:AL34" si="16">(F8*6+H8*6+J8*8+L8*6+N8*6+P8*6+R8*6+T8*6+V8*6+X8*6+Z8*6+AB8*6+AD8*6+AF8*6+AH8*6+AJ8*6)</f>
        <v>144</v>
      </c>
      <c r="AM8" s="71">
        <f t="shared" ref="AM8:AM34" si="17">AL8/AK8</f>
        <v>8</v>
      </c>
      <c r="AN8" s="70"/>
      <c r="AO8" s="70"/>
      <c r="AP8" s="71">
        <f t="shared" si="0"/>
        <v>8</v>
      </c>
      <c r="AQ8" s="44"/>
    </row>
    <row r="9" spans="1:43" ht="29.25" customHeight="1" x14ac:dyDescent="0.3">
      <c r="A9" s="65">
        <v>3</v>
      </c>
      <c r="B9" s="67" t="s">
        <v>585</v>
      </c>
      <c r="C9" s="65" t="s">
        <v>316</v>
      </c>
      <c r="D9" s="68" t="s">
        <v>317</v>
      </c>
      <c r="E9" s="69" t="s">
        <v>557</v>
      </c>
      <c r="F9" s="85">
        <f t="shared" si="1"/>
        <v>7</v>
      </c>
      <c r="G9" s="70"/>
      <c r="H9" s="70" t="b">
        <f t="shared" si="2"/>
        <v>0</v>
      </c>
      <c r="I9" s="70"/>
      <c r="J9" s="70" t="b">
        <f t="shared" ref="J9:J34" si="18">IF(I9="AA",10, IF(I9="AB",9, IF(I9="BB",8, IF(I9="BC",7,IF(I9="CC",6, IF(I9="CD",5, IF(I9="DD",4,IF(I9="F",0))))))))</f>
        <v>0</v>
      </c>
      <c r="K9" s="70"/>
      <c r="L9" s="70" t="b">
        <f t="shared" si="3"/>
        <v>0</v>
      </c>
      <c r="M9" s="69" t="s">
        <v>557</v>
      </c>
      <c r="N9" s="72">
        <f t="shared" si="4"/>
        <v>7</v>
      </c>
      <c r="O9" s="72" t="s">
        <v>559</v>
      </c>
      <c r="P9" s="72">
        <f t="shared" si="5"/>
        <v>8</v>
      </c>
      <c r="Q9" s="70"/>
      <c r="R9" s="70" t="b">
        <f t="shared" si="6"/>
        <v>0</v>
      </c>
      <c r="S9" s="70"/>
      <c r="T9" s="70" t="b">
        <f t="shared" si="7"/>
        <v>0</v>
      </c>
      <c r="U9" s="70"/>
      <c r="V9" s="70" t="b">
        <f t="shared" si="8"/>
        <v>0</v>
      </c>
      <c r="W9" s="70"/>
      <c r="X9" s="70" t="b">
        <f t="shared" si="9"/>
        <v>0</v>
      </c>
      <c r="Y9" s="70"/>
      <c r="Z9" s="70" t="b">
        <f t="shared" si="10"/>
        <v>0</v>
      </c>
      <c r="AA9" s="70"/>
      <c r="AB9" s="70" t="b">
        <f t="shared" si="11"/>
        <v>0</v>
      </c>
      <c r="AC9" s="70"/>
      <c r="AD9" s="70" t="b">
        <f t="shared" si="12"/>
        <v>0</v>
      </c>
      <c r="AE9" s="70"/>
      <c r="AF9" s="70" t="b">
        <f t="shared" si="13"/>
        <v>0</v>
      </c>
      <c r="AG9" s="70"/>
      <c r="AH9" s="102" t="b">
        <f t="shared" si="14"/>
        <v>0</v>
      </c>
      <c r="AI9" s="70"/>
      <c r="AJ9" s="102" t="b">
        <f t="shared" si="15"/>
        <v>0</v>
      </c>
      <c r="AK9" s="80">
        <v>18</v>
      </c>
      <c r="AL9" s="69">
        <f t="shared" si="16"/>
        <v>132</v>
      </c>
      <c r="AM9" s="71">
        <f t="shared" si="17"/>
        <v>7.333333333333333</v>
      </c>
      <c r="AN9" s="70"/>
      <c r="AO9" s="70"/>
      <c r="AP9" s="71">
        <f t="shared" si="0"/>
        <v>7.333333333333333</v>
      </c>
      <c r="AQ9" s="44"/>
    </row>
    <row r="10" spans="1:43" ht="42.75" customHeight="1" x14ac:dyDescent="0.3">
      <c r="A10" s="65">
        <v>4</v>
      </c>
      <c r="B10" s="67" t="s">
        <v>585</v>
      </c>
      <c r="C10" s="66" t="s">
        <v>319</v>
      </c>
      <c r="D10" s="68" t="s">
        <v>318</v>
      </c>
      <c r="E10" s="69" t="s">
        <v>559</v>
      </c>
      <c r="F10" s="85">
        <f t="shared" si="1"/>
        <v>8</v>
      </c>
      <c r="G10" s="70"/>
      <c r="H10" s="70" t="b">
        <f t="shared" si="2"/>
        <v>0</v>
      </c>
      <c r="I10" s="70"/>
      <c r="J10" s="70" t="b">
        <f t="shared" si="18"/>
        <v>0</v>
      </c>
      <c r="K10" s="70"/>
      <c r="L10" s="70" t="b">
        <f t="shared" si="3"/>
        <v>0</v>
      </c>
      <c r="M10" s="70"/>
      <c r="N10" s="70" t="b">
        <f t="shared" si="4"/>
        <v>0</v>
      </c>
      <c r="O10" s="70"/>
      <c r="P10" s="70" t="b">
        <f t="shared" si="5"/>
        <v>0</v>
      </c>
      <c r="Q10" s="72" t="s">
        <v>561</v>
      </c>
      <c r="R10" s="72">
        <f t="shared" si="6"/>
        <v>9</v>
      </c>
      <c r="S10" s="72" t="s">
        <v>559</v>
      </c>
      <c r="T10" s="72">
        <f t="shared" si="7"/>
        <v>8</v>
      </c>
      <c r="U10" s="72" t="s">
        <v>561</v>
      </c>
      <c r="V10" s="72">
        <f t="shared" si="8"/>
        <v>9</v>
      </c>
      <c r="W10" s="70"/>
      <c r="X10" s="70" t="b">
        <f t="shared" si="9"/>
        <v>0</v>
      </c>
      <c r="Y10" s="70"/>
      <c r="Z10" s="70" t="b">
        <f t="shared" si="10"/>
        <v>0</v>
      </c>
      <c r="AA10" s="70"/>
      <c r="AB10" s="70" t="b">
        <f t="shared" si="11"/>
        <v>0</v>
      </c>
      <c r="AC10" s="70"/>
      <c r="AD10" s="70" t="b">
        <f t="shared" si="12"/>
        <v>0</v>
      </c>
      <c r="AE10" s="70"/>
      <c r="AF10" s="70" t="b">
        <f t="shared" si="13"/>
        <v>0</v>
      </c>
      <c r="AG10" s="70"/>
      <c r="AH10" s="102" t="b">
        <f t="shared" si="14"/>
        <v>0</v>
      </c>
      <c r="AI10" s="70"/>
      <c r="AJ10" s="102" t="b">
        <f t="shared" si="15"/>
        <v>0</v>
      </c>
      <c r="AK10" s="80">
        <v>24</v>
      </c>
      <c r="AL10" s="69">
        <f t="shared" si="16"/>
        <v>204</v>
      </c>
      <c r="AM10" s="71">
        <f t="shared" si="17"/>
        <v>8.5</v>
      </c>
      <c r="AN10" s="70"/>
      <c r="AO10" s="70"/>
      <c r="AP10" s="71">
        <f t="shared" si="0"/>
        <v>8.5</v>
      </c>
      <c r="AQ10" s="44"/>
    </row>
    <row r="11" spans="1:43" ht="41.25" customHeight="1" x14ac:dyDescent="0.3">
      <c r="A11" s="65">
        <v>5</v>
      </c>
      <c r="B11" s="67" t="s">
        <v>585</v>
      </c>
      <c r="C11" s="66" t="s">
        <v>321</v>
      </c>
      <c r="D11" s="68" t="s">
        <v>320</v>
      </c>
      <c r="E11" s="69" t="s">
        <v>566</v>
      </c>
      <c r="F11" s="85">
        <f t="shared" si="1"/>
        <v>4</v>
      </c>
      <c r="G11" s="70"/>
      <c r="H11" s="70" t="b">
        <f t="shared" si="2"/>
        <v>0</v>
      </c>
      <c r="I11" s="72" t="s">
        <v>557</v>
      </c>
      <c r="J11" s="72">
        <f t="shared" si="18"/>
        <v>7</v>
      </c>
      <c r="K11" s="72" t="s">
        <v>557</v>
      </c>
      <c r="L11" s="72">
        <f t="shared" si="3"/>
        <v>7</v>
      </c>
      <c r="M11" s="70"/>
      <c r="N11" s="70" t="b">
        <f t="shared" si="4"/>
        <v>0</v>
      </c>
      <c r="O11" s="70"/>
      <c r="P11" s="70" t="b">
        <f t="shared" si="5"/>
        <v>0</v>
      </c>
      <c r="Q11" s="70"/>
      <c r="R11" s="70" t="b">
        <f t="shared" si="6"/>
        <v>0</v>
      </c>
      <c r="S11" s="70"/>
      <c r="T11" s="70" t="b">
        <f t="shared" si="7"/>
        <v>0</v>
      </c>
      <c r="U11" s="70"/>
      <c r="V11" s="70" t="b">
        <f t="shared" si="8"/>
        <v>0</v>
      </c>
      <c r="W11" s="70"/>
      <c r="X11" s="70" t="b">
        <f t="shared" si="9"/>
        <v>0</v>
      </c>
      <c r="Y11" s="70"/>
      <c r="Z11" s="70" t="b">
        <f t="shared" si="10"/>
        <v>0</v>
      </c>
      <c r="AA11" s="70"/>
      <c r="AB11" s="70" t="b">
        <f t="shared" si="11"/>
        <v>0</v>
      </c>
      <c r="AC11" s="70"/>
      <c r="AD11" s="70" t="b">
        <f t="shared" si="12"/>
        <v>0</v>
      </c>
      <c r="AE11" s="70"/>
      <c r="AF11" s="70" t="b">
        <f t="shared" si="13"/>
        <v>0</v>
      </c>
      <c r="AG11" s="70"/>
      <c r="AH11" s="102" t="b">
        <f t="shared" si="14"/>
        <v>0</v>
      </c>
      <c r="AI11" s="70"/>
      <c r="AJ11" s="102" t="b">
        <f t="shared" si="15"/>
        <v>0</v>
      </c>
      <c r="AK11" s="85">
        <v>20</v>
      </c>
      <c r="AL11" s="69">
        <f t="shared" si="16"/>
        <v>122</v>
      </c>
      <c r="AM11" s="71">
        <f t="shared" si="17"/>
        <v>6.1</v>
      </c>
      <c r="AN11" s="70"/>
      <c r="AO11" s="70"/>
      <c r="AP11" s="71">
        <f t="shared" si="0"/>
        <v>6.1</v>
      </c>
      <c r="AQ11" s="44"/>
    </row>
    <row r="12" spans="1:43" ht="30.75" customHeight="1" x14ac:dyDescent="0.3">
      <c r="A12" s="65">
        <v>6</v>
      </c>
      <c r="B12" s="67" t="s">
        <v>585</v>
      </c>
      <c r="C12" s="66" t="s">
        <v>322</v>
      </c>
      <c r="D12" s="68" t="s">
        <v>323</v>
      </c>
      <c r="E12" s="69" t="s">
        <v>558</v>
      </c>
      <c r="F12" s="85">
        <f t="shared" si="1"/>
        <v>10</v>
      </c>
      <c r="G12" s="70"/>
      <c r="H12" s="70" t="b">
        <f t="shared" si="2"/>
        <v>0</v>
      </c>
      <c r="I12" s="70"/>
      <c r="J12" s="70" t="b">
        <f t="shared" si="18"/>
        <v>0</v>
      </c>
      <c r="K12" s="70"/>
      <c r="L12" s="70" t="b">
        <f t="shared" si="3"/>
        <v>0</v>
      </c>
      <c r="M12" s="70"/>
      <c r="N12" s="70" t="b">
        <f t="shared" si="4"/>
        <v>0</v>
      </c>
      <c r="O12" s="70"/>
      <c r="P12" s="70" t="b">
        <f t="shared" si="5"/>
        <v>0</v>
      </c>
      <c r="Q12" s="72" t="s">
        <v>559</v>
      </c>
      <c r="R12" s="72">
        <f t="shared" si="6"/>
        <v>8</v>
      </c>
      <c r="S12" s="72" t="s">
        <v>558</v>
      </c>
      <c r="T12" s="69">
        <f t="shared" si="7"/>
        <v>10</v>
      </c>
      <c r="U12" s="70"/>
      <c r="V12" s="70" t="b">
        <f t="shared" si="8"/>
        <v>0</v>
      </c>
      <c r="W12" s="69" t="s">
        <v>561</v>
      </c>
      <c r="X12" s="72">
        <f t="shared" si="9"/>
        <v>9</v>
      </c>
      <c r="Y12" s="70"/>
      <c r="Z12" s="70" t="b">
        <f t="shared" si="10"/>
        <v>0</v>
      </c>
      <c r="AA12" s="70"/>
      <c r="AB12" s="70" t="b">
        <f t="shared" si="11"/>
        <v>0</v>
      </c>
      <c r="AC12" s="70"/>
      <c r="AD12" s="70" t="b">
        <f t="shared" si="12"/>
        <v>0</v>
      </c>
      <c r="AE12" s="70"/>
      <c r="AF12" s="70" t="b">
        <f t="shared" si="13"/>
        <v>0</v>
      </c>
      <c r="AG12" s="70"/>
      <c r="AH12" s="102" t="b">
        <f t="shared" si="14"/>
        <v>0</v>
      </c>
      <c r="AI12" s="70"/>
      <c r="AJ12" s="102" t="b">
        <f t="shared" si="15"/>
        <v>0</v>
      </c>
      <c r="AK12" s="80">
        <v>24</v>
      </c>
      <c r="AL12" s="69">
        <f t="shared" si="16"/>
        <v>222</v>
      </c>
      <c r="AM12" s="71">
        <f t="shared" si="17"/>
        <v>9.25</v>
      </c>
      <c r="AN12" s="70"/>
      <c r="AO12" s="70"/>
      <c r="AP12" s="71">
        <f t="shared" si="0"/>
        <v>9.25</v>
      </c>
      <c r="AQ12" s="44"/>
    </row>
    <row r="13" spans="1:43" ht="43.5" customHeight="1" x14ac:dyDescent="0.3">
      <c r="A13" s="65">
        <v>7</v>
      </c>
      <c r="B13" s="65" t="s">
        <v>575</v>
      </c>
      <c r="C13" s="66" t="s">
        <v>324</v>
      </c>
      <c r="D13" s="68" t="s">
        <v>325</v>
      </c>
      <c r="E13" s="69" t="s">
        <v>559</v>
      </c>
      <c r="F13" s="85">
        <f t="shared" si="1"/>
        <v>8</v>
      </c>
      <c r="G13" s="70"/>
      <c r="H13" s="70" t="b">
        <f t="shared" si="2"/>
        <v>0</v>
      </c>
      <c r="I13" s="70"/>
      <c r="J13" s="70" t="b">
        <f t="shared" si="18"/>
        <v>0</v>
      </c>
      <c r="K13" s="70"/>
      <c r="L13" s="70" t="b">
        <f t="shared" si="3"/>
        <v>0</v>
      </c>
      <c r="M13" s="70"/>
      <c r="N13" s="70" t="b">
        <f t="shared" si="4"/>
        <v>0</v>
      </c>
      <c r="O13" s="70"/>
      <c r="P13" s="70" t="b">
        <f t="shared" si="5"/>
        <v>0</v>
      </c>
      <c r="Q13" s="72" t="s">
        <v>557</v>
      </c>
      <c r="R13" s="72">
        <f t="shared" si="6"/>
        <v>7</v>
      </c>
      <c r="S13" s="70"/>
      <c r="T13" s="70" t="b">
        <f t="shared" si="7"/>
        <v>0</v>
      </c>
      <c r="U13" s="70"/>
      <c r="V13" s="70" t="b">
        <f t="shared" si="8"/>
        <v>0</v>
      </c>
      <c r="W13" s="70"/>
      <c r="X13" s="70" t="b">
        <f t="shared" si="9"/>
        <v>0</v>
      </c>
      <c r="Y13" s="70"/>
      <c r="Z13" s="70" t="b">
        <f t="shared" si="10"/>
        <v>0</v>
      </c>
      <c r="AA13" s="70"/>
      <c r="AB13" s="70" t="b">
        <f t="shared" si="11"/>
        <v>0</v>
      </c>
      <c r="AC13" s="70"/>
      <c r="AD13" s="70" t="b">
        <f t="shared" si="12"/>
        <v>0</v>
      </c>
      <c r="AE13" s="70"/>
      <c r="AF13" s="70" t="b">
        <f t="shared" si="13"/>
        <v>0</v>
      </c>
      <c r="AG13" s="70"/>
      <c r="AH13" s="102" t="b">
        <f t="shared" si="14"/>
        <v>0</v>
      </c>
      <c r="AI13" s="70"/>
      <c r="AJ13" s="102" t="b">
        <f t="shared" si="15"/>
        <v>0</v>
      </c>
      <c r="AK13" s="80">
        <v>12</v>
      </c>
      <c r="AL13" s="69">
        <f t="shared" si="16"/>
        <v>90</v>
      </c>
      <c r="AM13" s="71">
        <f t="shared" si="17"/>
        <v>7.5</v>
      </c>
      <c r="AN13" s="70"/>
      <c r="AO13" s="70"/>
      <c r="AP13" s="70">
        <v>0</v>
      </c>
      <c r="AQ13" s="44"/>
    </row>
    <row r="14" spans="1:43" ht="29.25" customHeight="1" x14ac:dyDescent="0.3">
      <c r="A14" s="65">
        <v>8</v>
      </c>
      <c r="B14" s="65" t="s">
        <v>575</v>
      </c>
      <c r="C14" s="66" t="s">
        <v>326</v>
      </c>
      <c r="D14" s="68" t="s">
        <v>327</v>
      </c>
      <c r="E14" s="69" t="s">
        <v>559</v>
      </c>
      <c r="F14" s="85">
        <f t="shared" si="1"/>
        <v>8</v>
      </c>
      <c r="G14" s="70"/>
      <c r="H14" s="70" t="b">
        <f t="shared" si="2"/>
        <v>0</v>
      </c>
      <c r="I14" s="70"/>
      <c r="J14" s="70" t="b">
        <f t="shared" si="18"/>
        <v>0</v>
      </c>
      <c r="K14" s="70"/>
      <c r="L14" s="70" t="b">
        <f t="shared" si="3"/>
        <v>0</v>
      </c>
      <c r="M14" s="70"/>
      <c r="N14" s="70" t="b">
        <f t="shared" si="4"/>
        <v>0</v>
      </c>
      <c r="O14" s="70"/>
      <c r="P14" s="70" t="b">
        <f t="shared" si="5"/>
        <v>0</v>
      </c>
      <c r="Q14" s="72" t="s">
        <v>561</v>
      </c>
      <c r="R14" s="72">
        <f t="shared" si="6"/>
        <v>9</v>
      </c>
      <c r="S14" s="72" t="s">
        <v>557</v>
      </c>
      <c r="T14" s="72">
        <f t="shared" si="7"/>
        <v>7</v>
      </c>
      <c r="U14" s="72" t="s">
        <v>561</v>
      </c>
      <c r="V14" s="72">
        <f t="shared" si="8"/>
        <v>9</v>
      </c>
      <c r="W14" s="70"/>
      <c r="X14" s="70" t="b">
        <f t="shared" si="9"/>
        <v>0</v>
      </c>
      <c r="Y14" s="70"/>
      <c r="Z14" s="70" t="b">
        <f t="shared" si="10"/>
        <v>0</v>
      </c>
      <c r="AA14" s="70"/>
      <c r="AB14" s="70" t="b">
        <f t="shared" si="11"/>
        <v>0</v>
      </c>
      <c r="AC14" s="70"/>
      <c r="AD14" s="70" t="b">
        <f t="shared" si="12"/>
        <v>0</v>
      </c>
      <c r="AE14" s="70"/>
      <c r="AF14" s="70" t="b">
        <f t="shared" si="13"/>
        <v>0</v>
      </c>
      <c r="AG14" s="70"/>
      <c r="AH14" s="102" t="b">
        <f t="shared" si="14"/>
        <v>0</v>
      </c>
      <c r="AI14" s="70"/>
      <c r="AJ14" s="102" t="b">
        <f t="shared" si="15"/>
        <v>0</v>
      </c>
      <c r="AK14" s="80">
        <v>24</v>
      </c>
      <c r="AL14" s="69">
        <f t="shared" si="16"/>
        <v>198</v>
      </c>
      <c r="AM14" s="71">
        <f t="shared" si="17"/>
        <v>8.25</v>
      </c>
      <c r="AN14" s="70"/>
      <c r="AO14" s="70"/>
      <c r="AP14" s="70">
        <v>0</v>
      </c>
      <c r="AQ14" s="44"/>
    </row>
    <row r="15" spans="1:43" ht="27" customHeight="1" x14ac:dyDescent="0.3">
      <c r="A15" s="65">
        <v>9</v>
      </c>
      <c r="B15" s="65" t="s">
        <v>575</v>
      </c>
      <c r="C15" s="65" t="s">
        <v>328</v>
      </c>
      <c r="D15" s="68" t="s">
        <v>329</v>
      </c>
      <c r="E15" s="69" t="s">
        <v>561</v>
      </c>
      <c r="F15" s="85">
        <f t="shared" si="1"/>
        <v>9</v>
      </c>
      <c r="G15" s="70"/>
      <c r="H15" s="70" t="b">
        <f t="shared" si="2"/>
        <v>0</v>
      </c>
      <c r="I15" s="70"/>
      <c r="J15" s="70" t="b">
        <f t="shared" si="18"/>
        <v>0</v>
      </c>
      <c r="K15" s="70"/>
      <c r="L15" s="70" t="b">
        <f t="shared" si="3"/>
        <v>0</v>
      </c>
      <c r="M15" s="70"/>
      <c r="N15" s="70" t="b">
        <f t="shared" si="4"/>
        <v>0</v>
      </c>
      <c r="O15" s="70"/>
      <c r="P15" s="70" t="b">
        <f t="shared" si="5"/>
        <v>0</v>
      </c>
      <c r="Q15" s="70"/>
      <c r="R15" s="70" t="b">
        <f t="shared" si="6"/>
        <v>0</v>
      </c>
      <c r="S15" s="70"/>
      <c r="T15" s="70" t="b">
        <f t="shared" si="7"/>
        <v>0</v>
      </c>
      <c r="U15" s="70"/>
      <c r="V15" s="70" t="b">
        <f t="shared" si="8"/>
        <v>0</v>
      </c>
      <c r="W15" s="72" t="s">
        <v>561</v>
      </c>
      <c r="X15" s="72">
        <f t="shared" si="9"/>
        <v>9</v>
      </c>
      <c r="Y15" s="72" t="s">
        <v>558</v>
      </c>
      <c r="Z15" s="72">
        <f t="shared" si="10"/>
        <v>10</v>
      </c>
      <c r="AA15" s="72" t="s">
        <v>561</v>
      </c>
      <c r="AB15" s="72">
        <f t="shared" si="11"/>
        <v>9</v>
      </c>
      <c r="AC15" s="70"/>
      <c r="AD15" s="70" t="b">
        <f t="shared" si="12"/>
        <v>0</v>
      </c>
      <c r="AE15" s="70"/>
      <c r="AF15" s="70" t="b">
        <f t="shared" si="13"/>
        <v>0</v>
      </c>
      <c r="AG15" s="70"/>
      <c r="AH15" s="102" t="b">
        <f t="shared" si="14"/>
        <v>0</v>
      </c>
      <c r="AI15" s="70"/>
      <c r="AJ15" s="102" t="b">
        <f t="shared" si="15"/>
        <v>0</v>
      </c>
      <c r="AK15" s="80">
        <v>24</v>
      </c>
      <c r="AL15" s="69">
        <f t="shared" si="16"/>
        <v>222</v>
      </c>
      <c r="AM15" s="71">
        <f t="shared" si="17"/>
        <v>9.25</v>
      </c>
      <c r="AN15" s="70"/>
      <c r="AO15" s="70"/>
      <c r="AP15" s="70">
        <v>0</v>
      </c>
      <c r="AQ15" s="44"/>
    </row>
    <row r="16" spans="1:43" ht="28.5" customHeight="1" x14ac:dyDescent="0.3">
      <c r="A16" s="65">
        <v>10</v>
      </c>
      <c r="B16" s="65" t="s">
        <v>575</v>
      </c>
      <c r="C16" s="66" t="s">
        <v>332</v>
      </c>
      <c r="D16" s="68" t="s">
        <v>330</v>
      </c>
      <c r="E16" s="69" t="s">
        <v>559</v>
      </c>
      <c r="F16" s="85">
        <f t="shared" si="1"/>
        <v>8</v>
      </c>
      <c r="G16" s="70"/>
      <c r="H16" s="70" t="b">
        <f t="shared" si="2"/>
        <v>0</v>
      </c>
      <c r="I16" s="70"/>
      <c r="J16" s="70" t="b">
        <f t="shared" si="18"/>
        <v>0</v>
      </c>
      <c r="K16" s="70"/>
      <c r="L16" s="70" t="b">
        <f t="shared" si="3"/>
        <v>0</v>
      </c>
      <c r="M16" s="70"/>
      <c r="N16" s="70" t="b">
        <f t="shared" si="4"/>
        <v>0</v>
      </c>
      <c r="O16" s="70"/>
      <c r="P16" s="70" t="b">
        <f t="shared" si="5"/>
        <v>0</v>
      </c>
      <c r="Q16" s="72" t="s">
        <v>559</v>
      </c>
      <c r="R16" s="72">
        <f t="shared" si="6"/>
        <v>8</v>
      </c>
      <c r="S16" s="72" t="s">
        <v>559</v>
      </c>
      <c r="T16" s="72">
        <f t="shared" si="7"/>
        <v>8</v>
      </c>
      <c r="U16" s="72" t="s">
        <v>557</v>
      </c>
      <c r="V16" s="72">
        <f t="shared" si="8"/>
        <v>7</v>
      </c>
      <c r="W16" s="70"/>
      <c r="X16" s="70" t="b">
        <f t="shared" si="9"/>
        <v>0</v>
      </c>
      <c r="Y16" s="70"/>
      <c r="Z16" s="70" t="b">
        <f t="shared" si="10"/>
        <v>0</v>
      </c>
      <c r="AA16" s="70"/>
      <c r="AB16" s="70" t="b">
        <f t="shared" si="11"/>
        <v>0</v>
      </c>
      <c r="AC16" s="70"/>
      <c r="AD16" s="70" t="b">
        <f t="shared" si="12"/>
        <v>0</v>
      </c>
      <c r="AE16" s="70"/>
      <c r="AF16" s="70" t="b">
        <f t="shared" si="13"/>
        <v>0</v>
      </c>
      <c r="AG16" s="70"/>
      <c r="AH16" s="102" t="b">
        <f t="shared" si="14"/>
        <v>0</v>
      </c>
      <c r="AI16" s="70"/>
      <c r="AJ16" s="102" t="b">
        <f t="shared" si="15"/>
        <v>0</v>
      </c>
      <c r="AK16" s="80">
        <v>24</v>
      </c>
      <c r="AL16" s="69">
        <f t="shared" si="16"/>
        <v>186</v>
      </c>
      <c r="AM16" s="71">
        <f t="shared" si="17"/>
        <v>7.75</v>
      </c>
      <c r="AN16" s="70"/>
      <c r="AO16" s="70"/>
      <c r="AP16" s="70">
        <v>0</v>
      </c>
      <c r="AQ16" s="44"/>
    </row>
    <row r="17" spans="1:43" ht="24.75" customHeight="1" x14ac:dyDescent="0.3">
      <c r="A17" s="65">
        <v>11</v>
      </c>
      <c r="B17" s="65" t="s">
        <v>575</v>
      </c>
      <c r="C17" s="65" t="s">
        <v>333</v>
      </c>
      <c r="D17" s="68" t="s">
        <v>331</v>
      </c>
      <c r="E17" s="69" t="s">
        <v>566</v>
      </c>
      <c r="F17" s="85">
        <f t="shared" si="1"/>
        <v>4</v>
      </c>
      <c r="G17" s="70"/>
      <c r="H17" s="70" t="b">
        <f t="shared" si="2"/>
        <v>0</v>
      </c>
      <c r="I17" s="70"/>
      <c r="J17" s="70" t="b">
        <f t="shared" si="18"/>
        <v>0</v>
      </c>
      <c r="K17" s="70"/>
      <c r="L17" s="70" t="b">
        <f t="shared" si="3"/>
        <v>0</v>
      </c>
      <c r="M17" s="69" t="s">
        <v>557</v>
      </c>
      <c r="N17" s="72">
        <f t="shared" si="4"/>
        <v>7</v>
      </c>
      <c r="O17" s="70"/>
      <c r="P17" s="70" t="b">
        <f t="shared" si="5"/>
        <v>0</v>
      </c>
      <c r="Q17" s="70"/>
      <c r="R17" s="70" t="b">
        <f t="shared" si="6"/>
        <v>0</v>
      </c>
      <c r="S17" s="70"/>
      <c r="T17" s="70" t="b">
        <f t="shared" si="7"/>
        <v>0</v>
      </c>
      <c r="U17" s="70"/>
      <c r="V17" s="70" t="b">
        <f t="shared" si="8"/>
        <v>0</v>
      </c>
      <c r="W17" s="69" t="s">
        <v>559</v>
      </c>
      <c r="X17" s="72">
        <f t="shared" si="9"/>
        <v>8</v>
      </c>
      <c r="Y17" s="70"/>
      <c r="Z17" s="70" t="b">
        <f t="shared" si="10"/>
        <v>0</v>
      </c>
      <c r="AA17" s="70"/>
      <c r="AB17" s="70" t="b">
        <f t="shared" si="11"/>
        <v>0</v>
      </c>
      <c r="AC17" s="69" t="s">
        <v>557</v>
      </c>
      <c r="AD17" s="72">
        <f t="shared" si="12"/>
        <v>7</v>
      </c>
      <c r="AE17" s="70"/>
      <c r="AF17" s="70" t="b">
        <f t="shared" si="13"/>
        <v>0</v>
      </c>
      <c r="AG17" s="70"/>
      <c r="AH17" s="102" t="b">
        <f t="shared" si="14"/>
        <v>0</v>
      </c>
      <c r="AI17" s="70"/>
      <c r="AJ17" s="102" t="b">
        <f t="shared" si="15"/>
        <v>0</v>
      </c>
      <c r="AK17" s="80">
        <v>24</v>
      </c>
      <c r="AL17" s="69">
        <f t="shared" si="16"/>
        <v>156</v>
      </c>
      <c r="AM17" s="71">
        <f t="shared" si="17"/>
        <v>6.5</v>
      </c>
      <c r="AN17" s="70"/>
      <c r="AO17" s="70"/>
      <c r="AP17" s="70">
        <v>0</v>
      </c>
      <c r="AQ17" s="44"/>
    </row>
    <row r="18" spans="1:43" ht="32.25" customHeight="1" x14ac:dyDescent="0.3">
      <c r="A18" s="65">
        <v>12</v>
      </c>
      <c r="B18" s="65" t="s">
        <v>575</v>
      </c>
      <c r="C18" s="66" t="s">
        <v>335</v>
      </c>
      <c r="D18" s="68" t="s">
        <v>334</v>
      </c>
      <c r="E18" s="69" t="s">
        <v>560</v>
      </c>
      <c r="F18" s="85">
        <f t="shared" si="1"/>
        <v>6</v>
      </c>
      <c r="G18" s="70"/>
      <c r="H18" s="70" t="b">
        <f t="shared" si="2"/>
        <v>0</v>
      </c>
      <c r="I18" s="70"/>
      <c r="J18" s="70" t="b">
        <f t="shared" si="18"/>
        <v>0</v>
      </c>
      <c r="K18" s="72" t="s">
        <v>561</v>
      </c>
      <c r="L18" s="69">
        <f t="shared" si="3"/>
        <v>9</v>
      </c>
      <c r="M18" s="70"/>
      <c r="N18" s="70" t="b">
        <f t="shared" si="4"/>
        <v>0</v>
      </c>
      <c r="O18" s="72" t="s">
        <v>561</v>
      </c>
      <c r="P18" s="69">
        <f t="shared" si="5"/>
        <v>9</v>
      </c>
      <c r="Q18" s="70"/>
      <c r="R18" s="70" t="b">
        <f t="shared" si="6"/>
        <v>0</v>
      </c>
      <c r="S18" s="70"/>
      <c r="T18" s="70" t="b">
        <f t="shared" si="7"/>
        <v>0</v>
      </c>
      <c r="U18" s="70"/>
      <c r="V18" s="70" t="b">
        <f t="shared" si="8"/>
        <v>0</v>
      </c>
      <c r="W18" s="70"/>
      <c r="X18" s="70" t="b">
        <f t="shared" si="9"/>
        <v>0</v>
      </c>
      <c r="Y18" s="70"/>
      <c r="Z18" s="70" t="b">
        <f t="shared" si="10"/>
        <v>0</v>
      </c>
      <c r="AA18" s="70"/>
      <c r="AB18" s="70" t="b">
        <f t="shared" si="11"/>
        <v>0</v>
      </c>
      <c r="AC18" s="70"/>
      <c r="AD18" s="70" t="b">
        <f t="shared" si="12"/>
        <v>0</v>
      </c>
      <c r="AE18" s="70"/>
      <c r="AF18" s="70" t="b">
        <f t="shared" si="13"/>
        <v>0</v>
      </c>
      <c r="AG18" s="70"/>
      <c r="AH18" s="102" t="b">
        <f t="shared" si="14"/>
        <v>0</v>
      </c>
      <c r="AI18" s="70"/>
      <c r="AJ18" s="102" t="b">
        <f t="shared" si="15"/>
        <v>0</v>
      </c>
      <c r="AK18" s="80">
        <v>18</v>
      </c>
      <c r="AL18" s="69">
        <f t="shared" si="16"/>
        <v>144</v>
      </c>
      <c r="AM18" s="71">
        <f t="shared" si="17"/>
        <v>8</v>
      </c>
      <c r="AN18" s="70"/>
      <c r="AO18" s="70"/>
      <c r="AP18" s="70">
        <v>0</v>
      </c>
      <c r="AQ18" s="44"/>
    </row>
    <row r="19" spans="1:43" ht="39" customHeight="1" x14ac:dyDescent="0.3">
      <c r="A19" s="65">
        <v>13</v>
      </c>
      <c r="B19" s="65" t="s">
        <v>575</v>
      </c>
      <c r="C19" s="66" t="s">
        <v>336</v>
      </c>
      <c r="D19" s="68" t="s">
        <v>337</v>
      </c>
      <c r="E19" s="69" t="s">
        <v>561</v>
      </c>
      <c r="F19" s="85">
        <f t="shared" si="1"/>
        <v>9</v>
      </c>
      <c r="G19" s="70"/>
      <c r="H19" s="70" t="b">
        <f t="shared" si="2"/>
        <v>0</v>
      </c>
      <c r="I19" s="70"/>
      <c r="J19" s="70" t="b">
        <f t="shared" si="18"/>
        <v>0</v>
      </c>
      <c r="K19" s="70"/>
      <c r="L19" s="70" t="b">
        <f t="shared" si="3"/>
        <v>0</v>
      </c>
      <c r="M19" s="70"/>
      <c r="N19" s="70" t="b">
        <f t="shared" si="4"/>
        <v>0</v>
      </c>
      <c r="O19" s="70"/>
      <c r="P19" s="70" t="b">
        <f t="shared" si="5"/>
        <v>0</v>
      </c>
      <c r="Q19" s="72" t="s">
        <v>561</v>
      </c>
      <c r="R19" s="72">
        <f t="shared" si="6"/>
        <v>9</v>
      </c>
      <c r="S19" s="72" t="s">
        <v>559</v>
      </c>
      <c r="T19" s="72">
        <f t="shared" si="7"/>
        <v>8</v>
      </c>
      <c r="U19" s="72" t="s">
        <v>560</v>
      </c>
      <c r="V19" s="72">
        <f t="shared" si="8"/>
        <v>6</v>
      </c>
      <c r="W19" s="70"/>
      <c r="X19" s="70" t="b">
        <f t="shared" si="9"/>
        <v>0</v>
      </c>
      <c r="Y19" s="70"/>
      <c r="Z19" s="70" t="b">
        <f t="shared" si="10"/>
        <v>0</v>
      </c>
      <c r="AA19" s="70"/>
      <c r="AB19" s="70" t="b">
        <f t="shared" si="11"/>
        <v>0</v>
      </c>
      <c r="AC19" s="70"/>
      <c r="AD19" s="70" t="b">
        <f t="shared" si="12"/>
        <v>0</v>
      </c>
      <c r="AE19" s="70"/>
      <c r="AF19" s="70" t="b">
        <f t="shared" si="13"/>
        <v>0</v>
      </c>
      <c r="AG19" s="70"/>
      <c r="AH19" s="102" t="b">
        <f t="shared" si="14"/>
        <v>0</v>
      </c>
      <c r="AI19" s="70"/>
      <c r="AJ19" s="102" t="b">
        <f t="shared" si="15"/>
        <v>0</v>
      </c>
      <c r="AK19" s="80">
        <v>24</v>
      </c>
      <c r="AL19" s="69">
        <f t="shared" si="16"/>
        <v>192</v>
      </c>
      <c r="AM19" s="71">
        <f t="shared" si="17"/>
        <v>8</v>
      </c>
      <c r="AN19" s="70"/>
      <c r="AO19" s="70"/>
      <c r="AP19" s="70">
        <v>0</v>
      </c>
      <c r="AQ19" s="44"/>
    </row>
    <row r="20" spans="1:43" ht="38.25" customHeight="1" x14ac:dyDescent="0.3">
      <c r="A20" s="65">
        <v>14</v>
      </c>
      <c r="B20" s="65" t="s">
        <v>575</v>
      </c>
      <c r="C20" s="65" t="s">
        <v>338</v>
      </c>
      <c r="D20" s="68" t="s">
        <v>339</v>
      </c>
      <c r="E20" s="69" t="s">
        <v>559</v>
      </c>
      <c r="F20" s="85">
        <f t="shared" si="1"/>
        <v>8</v>
      </c>
      <c r="G20" s="70"/>
      <c r="H20" s="70" t="b">
        <f t="shared" si="2"/>
        <v>0</v>
      </c>
      <c r="I20" s="70"/>
      <c r="J20" s="70" t="b">
        <f t="shared" si="18"/>
        <v>0</v>
      </c>
      <c r="K20" s="72" t="s">
        <v>557</v>
      </c>
      <c r="L20" s="72">
        <f t="shared" si="3"/>
        <v>7</v>
      </c>
      <c r="M20" s="70"/>
      <c r="N20" s="70" t="b">
        <f t="shared" si="4"/>
        <v>0</v>
      </c>
      <c r="O20" s="70"/>
      <c r="P20" s="70" t="b">
        <f t="shared" si="5"/>
        <v>0</v>
      </c>
      <c r="Q20" s="70"/>
      <c r="R20" s="70" t="b">
        <f t="shared" si="6"/>
        <v>0</v>
      </c>
      <c r="S20" s="70"/>
      <c r="T20" s="70" t="b">
        <f t="shared" si="7"/>
        <v>0</v>
      </c>
      <c r="U20" s="70"/>
      <c r="V20" s="70" t="b">
        <f t="shared" si="8"/>
        <v>0</v>
      </c>
      <c r="W20" s="70"/>
      <c r="X20" s="70" t="b">
        <f t="shared" si="9"/>
        <v>0</v>
      </c>
      <c r="Y20" s="70"/>
      <c r="Z20" s="70" t="b">
        <f t="shared" si="10"/>
        <v>0</v>
      </c>
      <c r="AA20" s="70"/>
      <c r="AB20" s="70" t="b">
        <f t="shared" si="11"/>
        <v>0</v>
      </c>
      <c r="AC20" s="70"/>
      <c r="AD20" s="70" t="b">
        <f t="shared" si="12"/>
        <v>0</v>
      </c>
      <c r="AE20" s="72" t="s">
        <v>559</v>
      </c>
      <c r="AF20" s="72">
        <f t="shared" si="13"/>
        <v>8</v>
      </c>
      <c r="AG20" s="70"/>
      <c r="AH20" s="102" t="b">
        <f t="shared" si="14"/>
        <v>0</v>
      </c>
      <c r="AI20" s="70"/>
      <c r="AJ20" s="102" t="b">
        <f t="shared" si="15"/>
        <v>0</v>
      </c>
      <c r="AK20" s="80">
        <v>18</v>
      </c>
      <c r="AL20" s="69">
        <f t="shared" si="16"/>
        <v>138</v>
      </c>
      <c r="AM20" s="71">
        <f t="shared" si="17"/>
        <v>7.666666666666667</v>
      </c>
      <c r="AN20" s="70"/>
      <c r="AO20" s="70"/>
      <c r="AP20" s="70">
        <v>0</v>
      </c>
      <c r="AQ20" s="44"/>
    </row>
    <row r="21" spans="1:43" ht="35.25" customHeight="1" x14ac:dyDescent="0.3">
      <c r="A21" s="65">
        <v>15</v>
      </c>
      <c r="B21" s="65" t="s">
        <v>575</v>
      </c>
      <c r="C21" s="66" t="s">
        <v>343</v>
      </c>
      <c r="D21" s="68" t="s">
        <v>340</v>
      </c>
      <c r="E21" s="69" t="s">
        <v>559</v>
      </c>
      <c r="F21" s="85">
        <f t="shared" si="1"/>
        <v>8</v>
      </c>
      <c r="G21" s="70"/>
      <c r="H21" s="70" t="b">
        <f t="shared" si="2"/>
        <v>0</v>
      </c>
      <c r="I21" s="69" t="s">
        <v>560</v>
      </c>
      <c r="J21" s="72">
        <f t="shared" si="18"/>
        <v>6</v>
      </c>
      <c r="K21" s="72" t="s">
        <v>561</v>
      </c>
      <c r="L21" s="72">
        <f t="shared" si="3"/>
        <v>9</v>
      </c>
      <c r="M21" s="70"/>
      <c r="N21" s="70" t="b">
        <f t="shared" si="4"/>
        <v>0</v>
      </c>
      <c r="O21" s="70"/>
      <c r="P21" s="70" t="b">
        <f t="shared" si="5"/>
        <v>0</v>
      </c>
      <c r="Q21" s="70"/>
      <c r="R21" s="70" t="b">
        <f t="shared" si="6"/>
        <v>0</v>
      </c>
      <c r="S21" s="70"/>
      <c r="T21" s="70" t="b">
        <f t="shared" si="7"/>
        <v>0</v>
      </c>
      <c r="U21" s="70"/>
      <c r="V21" s="70" t="b">
        <f t="shared" si="8"/>
        <v>0</v>
      </c>
      <c r="W21" s="70"/>
      <c r="X21" s="70" t="b">
        <f t="shared" si="9"/>
        <v>0</v>
      </c>
      <c r="Y21" s="70"/>
      <c r="Z21" s="70" t="b">
        <f t="shared" si="10"/>
        <v>0</v>
      </c>
      <c r="AA21" s="70"/>
      <c r="AB21" s="70" t="b">
        <f t="shared" si="11"/>
        <v>0</v>
      </c>
      <c r="AC21" s="70"/>
      <c r="AD21" s="70" t="b">
        <f t="shared" si="12"/>
        <v>0</v>
      </c>
      <c r="AE21" s="72" t="s">
        <v>561</v>
      </c>
      <c r="AF21" s="72">
        <f t="shared" si="13"/>
        <v>9</v>
      </c>
      <c r="AG21" s="70"/>
      <c r="AH21" s="102" t="b">
        <f t="shared" si="14"/>
        <v>0</v>
      </c>
      <c r="AI21" s="70"/>
      <c r="AJ21" s="102" t="b">
        <f t="shared" si="15"/>
        <v>0</v>
      </c>
      <c r="AK21" s="85">
        <v>26</v>
      </c>
      <c r="AL21" s="69">
        <f t="shared" si="16"/>
        <v>204</v>
      </c>
      <c r="AM21" s="71">
        <f t="shared" si="17"/>
        <v>7.8461538461538458</v>
      </c>
      <c r="AN21" s="70"/>
      <c r="AO21" s="70"/>
      <c r="AP21" s="70">
        <v>0</v>
      </c>
      <c r="AQ21" s="44"/>
    </row>
    <row r="22" spans="1:43" ht="29.25" customHeight="1" x14ac:dyDescent="0.3">
      <c r="A22" s="65">
        <v>16</v>
      </c>
      <c r="B22" s="65" t="s">
        <v>575</v>
      </c>
      <c r="C22" s="66" t="s">
        <v>344</v>
      </c>
      <c r="D22" s="68" t="s">
        <v>341</v>
      </c>
      <c r="E22" s="69" t="s">
        <v>557</v>
      </c>
      <c r="F22" s="85">
        <f t="shared" si="1"/>
        <v>7</v>
      </c>
      <c r="G22" s="69" t="s">
        <v>559</v>
      </c>
      <c r="H22" s="72">
        <f t="shared" si="2"/>
        <v>8</v>
      </c>
      <c r="I22" s="70"/>
      <c r="J22" s="70" t="b">
        <f t="shared" si="18"/>
        <v>0</v>
      </c>
      <c r="K22" s="72" t="s">
        <v>557</v>
      </c>
      <c r="L22" s="72">
        <f t="shared" si="3"/>
        <v>7</v>
      </c>
      <c r="M22" s="69" t="s">
        <v>559</v>
      </c>
      <c r="N22" s="72">
        <f t="shared" si="4"/>
        <v>8</v>
      </c>
      <c r="O22" s="70"/>
      <c r="P22" s="70" t="b">
        <f t="shared" si="5"/>
        <v>0</v>
      </c>
      <c r="Q22" s="70"/>
      <c r="R22" s="70" t="b">
        <f t="shared" si="6"/>
        <v>0</v>
      </c>
      <c r="S22" s="70"/>
      <c r="T22" s="70" t="b">
        <f t="shared" si="7"/>
        <v>0</v>
      </c>
      <c r="U22" s="70"/>
      <c r="V22" s="70" t="b">
        <f t="shared" si="8"/>
        <v>0</v>
      </c>
      <c r="W22" s="70"/>
      <c r="X22" s="70" t="b">
        <f t="shared" si="9"/>
        <v>0</v>
      </c>
      <c r="Y22" s="70"/>
      <c r="Z22" s="70" t="b">
        <f t="shared" si="10"/>
        <v>0</v>
      </c>
      <c r="AA22" s="70"/>
      <c r="AB22" s="70" t="b">
        <f t="shared" si="11"/>
        <v>0</v>
      </c>
      <c r="AC22" s="70"/>
      <c r="AD22" s="70" t="b">
        <f t="shared" si="12"/>
        <v>0</v>
      </c>
      <c r="AE22" s="70"/>
      <c r="AF22" s="70" t="b">
        <f t="shared" si="13"/>
        <v>0</v>
      </c>
      <c r="AG22" s="70"/>
      <c r="AH22" s="102" t="b">
        <f t="shared" si="14"/>
        <v>0</v>
      </c>
      <c r="AI22" s="70"/>
      <c r="AJ22" s="102" t="b">
        <f t="shared" si="15"/>
        <v>0</v>
      </c>
      <c r="AK22" s="80">
        <v>24</v>
      </c>
      <c r="AL22" s="69">
        <f t="shared" si="16"/>
        <v>180</v>
      </c>
      <c r="AM22" s="71">
        <f t="shared" si="17"/>
        <v>7.5</v>
      </c>
      <c r="AN22" s="70"/>
      <c r="AO22" s="70"/>
      <c r="AP22" s="70">
        <v>0</v>
      </c>
      <c r="AQ22" s="44"/>
    </row>
    <row r="23" spans="1:43" ht="29.25" customHeight="1" x14ac:dyDescent="0.3">
      <c r="A23" s="65">
        <v>17</v>
      </c>
      <c r="B23" s="65" t="s">
        <v>575</v>
      </c>
      <c r="C23" s="65" t="s">
        <v>345</v>
      </c>
      <c r="D23" s="68" t="s">
        <v>342</v>
      </c>
      <c r="E23" s="69" t="s">
        <v>561</v>
      </c>
      <c r="F23" s="85">
        <f t="shared" si="1"/>
        <v>9</v>
      </c>
      <c r="G23" s="70"/>
      <c r="H23" s="70" t="b">
        <f t="shared" si="2"/>
        <v>0</v>
      </c>
      <c r="I23" s="72" t="s">
        <v>558</v>
      </c>
      <c r="J23" s="72">
        <f t="shared" si="18"/>
        <v>10</v>
      </c>
      <c r="K23" s="72" t="s">
        <v>559</v>
      </c>
      <c r="L23" s="72">
        <f t="shared" si="3"/>
        <v>8</v>
      </c>
      <c r="M23" s="72" t="s">
        <v>561</v>
      </c>
      <c r="N23" s="72">
        <f t="shared" si="4"/>
        <v>9</v>
      </c>
      <c r="O23" s="70"/>
      <c r="P23" s="70" t="b">
        <f t="shared" si="5"/>
        <v>0</v>
      </c>
      <c r="Q23" s="70"/>
      <c r="R23" s="70" t="b">
        <f t="shared" si="6"/>
        <v>0</v>
      </c>
      <c r="S23" s="70"/>
      <c r="T23" s="70" t="b">
        <f t="shared" si="7"/>
        <v>0</v>
      </c>
      <c r="U23" s="70"/>
      <c r="V23" s="70" t="b">
        <f t="shared" si="8"/>
        <v>0</v>
      </c>
      <c r="W23" s="70"/>
      <c r="X23" s="70" t="b">
        <f t="shared" si="9"/>
        <v>0</v>
      </c>
      <c r="Y23" s="70"/>
      <c r="Z23" s="70" t="b">
        <f t="shared" si="10"/>
        <v>0</v>
      </c>
      <c r="AA23" s="70"/>
      <c r="AB23" s="70" t="b">
        <f t="shared" si="11"/>
        <v>0</v>
      </c>
      <c r="AC23" s="70"/>
      <c r="AD23" s="70" t="b">
        <f t="shared" si="12"/>
        <v>0</v>
      </c>
      <c r="AE23" s="70"/>
      <c r="AF23" s="70" t="b">
        <f t="shared" si="13"/>
        <v>0</v>
      </c>
      <c r="AG23" s="70"/>
      <c r="AH23" s="102" t="b">
        <f t="shared" si="14"/>
        <v>0</v>
      </c>
      <c r="AI23" s="70"/>
      <c r="AJ23" s="102" t="b">
        <f t="shared" si="15"/>
        <v>0</v>
      </c>
      <c r="AK23" s="85">
        <v>26</v>
      </c>
      <c r="AL23" s="69">
        <f t="shared" si="16"/>
        <v>236</v>
      </c>
      <c r="AM23" s="71">
        <f t="shared" si="17"/>
        <v>9.0769230769230766</v>
      </c>
      <c r="AN23" s="70"/>
      <c r="AO23" s="70"/>
      <c r="AP23" s="70">
        <v>0</v>
      </c>
      <c r="AQ23" s="44"/>
    </row>
    <row r="24" spans="1:43" ht="29.25" customHeight="1" x14ac:dyDescent="0.3">
      <c r="A24" s="65">
        <v>18</v>
      </c>
      <c r="B24" s="65" t="s">
        <v>575</v>
      </c>
      <c r="C24" s="65" t="s">
        <v>355</v>
      </c>
      <c r="D24" s="68" t="s">
        <v>346</v>
      </c>
      <c r="E24" s="69" t="s">
        <v>561</v>
      </c>
      <c r="F24" s="85">
        <f t="shared" si="1"/>
        <v>9</v>
      </c>
      <c r="G24" s="70"/>
      <c r="H24" s="70" t="b">
        <f t="shared" si="2"/>
        <v>0</v>
      </c>
      <c r="I24" s="70"/>
      <c r="J24" s="70" t="b">
        <f t="shared" si="18"/>
        <v>0</v>
      </c>
      <c r="K24" s="70"/>
      <c r="L24" s="70" t="b">
        <f t="shared" si="3"/>
        <v>0</v>
      </c>
      <c r="M24" s="70"/>
      <c r="N24" s="70" t="b">
        <f t="shared" si="4"/>
        <v>0</v>
      </c>
      <c r="O24" s="70"/>
      <c r="P24" s="70" t="b">
        <f t="shared" si="5"/>
        <v>0</v>
      </c>
      <c r="Q24" s="72" t="s">
        <v>561</v>
      </c>
      <c r="R24" s="69">
        <f t="shared" si="6"/>
        <v>9</v>
      </c>
      <c r="S24" s="70"/>
      <c r="T24" s="70" t="b">
        <f t="shared" si="7"/>
        <v>0</v>
      </c>
      <c r="U24" s="69" t="s">
        <v>561</v>
      </c>
      <c r="V24" s="72">
        <f t="shared" si="8"/>
        <v>9</v>
      </c>
      <c r="W24" s="70"/>
      <c r="X24" s="70" t="b">
        <f t="shared" si="9"/>
        <v>0</v>
      </c>
      <c r="Y24" s="70"/>
      <c r="Z24" s="70" t="b">
        <f t="shared" si="10"/>
        <v>0</v>
      </c>
      <c r="AA24" s="70"/>
      <c r="AB24" s="70" t="b">
        <f t="shared" si="11"/>
        <v>0</v>
      </c>
      <c r="AC24" s="70"/>
      <c r="AD24" s="70" t="b">
        <f t="shared" si="12"/>
        <v>0</v>
      </c>
      <c r="AE24" s="70"/>
      <c r="AF24" s="70" t="b">
        <f t="shared" si="13"/>
        <v>0</v>
      </c>
      <c r="AG24" s="70"/>
      <c r="AH24" s="102" t="b">
        <f t="shared" si="14"/>
        <v>0</v>
      </c>
      <c r="AI24" s="70"/>
      <c r="AJ24" s="102" t="b">
        <f t="shared" si="15"/>
        <v>0</v>
      </c>
      <c r="AK24" s="80">
        <v>18</v>
      </c>
      <c r="AL24" s="69">
        <f t="shared" si="16"/>
        <v>162</v>
      </c>
      <c r="AM24" s="71">
        <f t="shared" si="17"/>
        <v>9</v>
      </c>
      <c r="AN24" s="70"/>
      <c r="AO24" s="70"/>
      <c r="AP24" s="70">
        <v>0</v>
      </c>
      <c r="AQ24" s="44"/>
    </row>
    <row r="25" spans="1:43" ht="29.25" customHeight="1" x14ac:dyDescent="0.3">
      <c r="A25" s="65">
        <v>19</v>
      </c>
      <c r="B25" s="65" t="s">
        <v>575</v>
      </c>
      <c r="C25" s="65" t="s">
        <v>356</v>
      </c>
      <c r="D25" s="68" t="s">
        <v>347</v>
      </c>
      <c r="E25" s="69" t="s">
        <v>561</v>
      </c>
      <c r="F25" s="85">
        <f t="shared" si="1"/>
        <v>9</v>
      </c>
      <c r="G25" s="70"/>
      <c r="H25" s="70" t="b">
        <f t="shared" si="2"/>
        <v>0</v>
      </c>
      <c r="I25" s="70"/>
      <c r="J25" s="70" t="b">
        <f t="shared" si="18"/>
        <v>0</v>
      </c>
      <c r="K25" s="70"/>
      <c r="L25" s="70" t="b">
        <f t="shared" si="3"/>
        <v>0</v>
      </c>
      <c r="M25" s="69" t="s">
        <v>561</v>
      </c>
      <c r="N25" s="72">
        <f t="shared" si="4"/>
        <v>9</v>
      </c>
      <c r="O25" s="70"/>
      <c r="P25" s="70" t="b">
        <f t="shared" si="5"/>
        <v>0</v>
      </c>
      <c r="Q25" s="70"/>
      <c r="R25" s="70" t="b">
        <f t="shared" ref="R25:R30" si="19">IF(Q25="AA",10, IF(Q25="AB",9, IF(Q25="BB",8, IF(Q25="BC",7,IF(Q25="CC",6, IF(Q25="CD",5, IF(Q25="DD",4,IF(Q25="F",0))))))))</f>
        <v>0</v>
      </c>
      <c r="S25" s="70"/>
      <c r="T25" s="70" t="b">
        <f t="shared" si="7"/>
        <v>0</v>
      </c>
      <c r="U25" s="70"/>
      <c r="V25" s="70" t="b">
        <f t="shared" si="8"/>
        <v>0</v>
      </c>
      <c r="W25" s="69" t="s">
        <v>561</v>
      </c>
      <c r="X25" s="72">
        <f t="shared" si="9"/>
        <v>9</v>
      </c>
      <c r="Y25" s="70"/>
      <c r="Z25" s="70" t="b">
        <f t="shared" si="10"/>
        <v>0</v>
      </c>
      <c r="AA25" s="70"/>
      <c r="AB25" s="70" t="b">
        <f t="shared" si="11"/>
        <v>0</v>
      </c>
      <c r="AC25" s="69" t="s">
        <v>557</v>
      </c>
      <c r="AD25" s="72">
        <f t="shared" si="12"/>
        <v>7</v>
      </c>
      <c r="AE25" s="70"/>
      <c r="AF25" s="70" t="b">
        <f t="shared" si="13"/>
        <v>0</v>
      </c>
      <c r="AG25" s="70"/>
      <c r="AH25" s="102" t="b">
        <f t="shared" si="14"/>
        <v>0</v>
      </c>
      <c r="AI25" s="70"/>
      <c r="AJ25" s="102" t="b">
        <f t="shared" si="15"/>
        <v>0</v>
      </c>
      <c r="AK25" s="80">
        <v>24</v>
      </c>
      <c r="AL25" s="69">
        <f t="shared" si="16"/>
        <v>204</v>
      </c>
      <c r="AM25" s="71">
        <f t="shared" si="17"/>
        <v>8.5</v>
      </c>
      <c r="AN25" s="70"/>
      <c r="AO25" s="70"/>
      <c r="AP25" s="70">
        <v>0</v>
      </c>
      <c r="AQ25" s="44"/>
    </row>
    <row r="26" spans="1:43" ht="29.25" customHeight="1" x14ac:dyDescent="0.3">
      <c r="A26" s="65">
        <v>20</v>
      </c>
      <c r="B26" s="65" t="s">
        <v>575</v>
      </c>
      <c r="C26" s="65" t="s">
        <v>357</v>
      </c>
      <c r="D26" s="68" t="s">
        <v>348</v>
      </c>
      <c r="E26" s="69" t="s">
        <v>561</v>
      </c>
      <c r="F26" s="85">
        <f t="shared" si="1"/>
        <v>9</v>
      </c>
      <c r="G26" s="70"/>
      <c r="H26" s="70" t="b">
        <f t="shared" si="2"/>
        <v>0</v>
      </c>
      <c r="I26" s="70"/>
      <c r="J26" s="70" t="b">
        <f t="shared" si="18"/>
        <v>0</v>
      </c>
      <c r="K26" s="70"/>
      <c r="L26" s="70" t="b">
        <f t="shared" si="3"/>
        <v>0</v>
      </c>
      <c r="M26" s="70"/>
      <c r="N26" s="70" t="b">
        <f t="shared" si="4"/>
        <v>0</v>
      </c>
      <c r="O26" s="70"/>
      <c r="P26" s="70" t="b">
        <f t="shared" si="5"/>
        <v>0</v>
      </c>
      <c r="Q26" s="72" t="s">
        <v>559</v>
      </c>
      <c r="R26" s="72">
        <f t="shared" si="19"/>
        <v>8</v>
      </c>
      <c r="S26" s="70"/>
      <c r="T26" s="70" t="b">
        <f t="shared" si="7"/>
        <v>0</v>
      </c>
      <c r="U26" s="72" t="s">
        <v>566</v>
      </c>
      <c r="V26" s="72">
        <f t="shared" si="8"/>
        <v>4</v>
      </c>
      <c r="W26" s="70"/>
      <c r="X26" s="70" t="b">
        <f t="shared" si="9"/>
        <v>0</v>
      </c>
      <c r="Y26" s="70"/>
      <c r="Z26" s="70" t="b">
        <f t="shared" si="10"/>
        <v>0</v>
      </c>
      <c r="AA26" s="70"/>
      <c r="AB26" s="70" t="b">
        <f t="shared" si="11"/>
        <v>0</v>
      </c>
      <c r="AC26" s="70"/>
      <c r="AD26" s="70" t="b">
        <f t="shared" si="12"/>
        <v>0</v>
      </c>
      <c r="AE26" s="70"/>
      <c r="AF26" s="70" t="b">
        <f t="shared" si="13"/>
        <v>0</v>
      </c>
      <c r="AG26" s="70"/>
      <c r="AH26" s="102" t="b">
        <f t="shared" si="14"/>
        <v>0</v>
      </c>
      <c r="AI26" s="70"/>
      <c r="AJ26" s="102" t="b">
        <f t="shared" si="15"/>
        <v>0</v>
      </c>
      <c r="AK26" s="80">
        <v>18</v>
      </c>
      <c r="AL26" s="69">
        <f t="shared" si="16"/>
        <v>126</v>
      </c>
      <c r="AM26" s="71">
        <f t="shared" si="17"/>
        <v>7</v>
      </c>
      <c r="AN26" s="70"/>
      <c r="AO26" s="70"/>
      <c r="AP26" s="70">
        <v>0</v>
      </c>
      <c r="AQ26" s="44"/>
    </row>
    <row r="27" spans="1:43" ht="29.25" customHeight="1" x14ac:dyDescent="0.3">
      <c r="A27" s="65">
        <v>21</v>
      </c>
      <c r="B27" s="65" t="s">
        <v>575</v>
      </c>
      <c r="C27" s="65" t="s">
        <v>376</v>
      </c>
      <c r="D27" s="68" t="s">
        <v>349</v>
      </c>
      <c r="E27" s="69" t="s">
        <v>559</v>
      </c>
      <c r="F27" s="85">
        <f t="shared" si="1"/>
        <v>8</v>
      </c>
      <c r="G27" s="70"/>
      <c r="H27" s="70" t="b">
        <f t="shared" si="2"/>
        <v>0</v>
      </c>
      <c r="I27" s="70"/>
      <c r="J27" s="70" t="b">
        <f t="shared" si="18"/>
        <v>0</v>
      </c>
      <c r="K27" s="70"/>
      <c r="L27" s="70" t="b">
        <f t="shared" si="3"/>
        <v>0</v>
      </c>
      <c r="M27" s="70"/>
      <c r="N27" s="70" t="b">
        <f t="shared" si="4"/>
        <v>0</v>
      </c>
      <c r="O27" s="70"/>
      <c r="P27" s="70" t="b">
        <f t="shared" si="5"/>
        <v>0</v>
      </c>
      <c r="Q27" s="72" t="s">
        <v>561</v>
      </c>
      <c r="R27" s="72">
        <f t="shared" si="19"/>
        <v>9</v>
      </c>
      <c r="S27" s="70"/>
      <c r="T27" s="70" t="b">
        <f t="shared" si="7"/>
        <v>0</v>
      </c>
      <c r="U27" s="69" t="s">
        <v>557</v>
      </c>
      <c r="V27" s="72">
        <f t="shared" si="8"/>
        <v>7</v>
      </c>
      <c r="W27" s="70"/>
      <c r="X27" s="70" t="b">
        <f t="shared" si="9"/>
        <v>0</v>
      </c>
      <c r="Y27" s="70"/>
      <c r="Z27" s="70" t="b">
        <f t="shared" si="10"/>
        <v>0</v>
      </c>
      <c r="AA27" s="70"/>
      <c r="AB27" s="70" t="b">
        <f t="shared" si="11"/>
        <v>0</v>
      </c>
      <c r="AC27" s="70"/>
      <c r="AD27" s="70" t="b">
        <f t="shared" si="12"/>
        <v>0</v>
      </c>
      <c r="AE27" s="70"/>
      <c r="AF27" s="70" t="b">
        <f t="shared" si="13"/>
        <v>0</v>
      </c>
      <c r="AG27" s="70"/>
      <c r="AH27" s="102" t="b">
        <f t="shared" si="14"/>
        <v>0</v>
      </c>
      <c r="AI27" s="70"/>
      <c r="AJ27" s="102" t="b">
        <f t="shared" si="15"/>
        <v>0</v>
      </c>
      <c r="AK27" s="80">
        <v>18</v>
      </c>
      <c r="AL27" s="69">
        <f t="shared" si="16"/>
        <v>144</v>
      </c>
      <c r="AM27" s="71">
        <f t="shared" si="17"/>
        <v>8</v>
      </c>
      <c r="AN27" s="70"/>
      <c r="AO27" s="70"/>
      <c r="AP27" s="70">
        <v>0</v>
      </c>
      <c r="AQ27" s="44"/>
    </row>
    <row r="28" spans="1:43" ht="36.75" customHeight="1" x14ac:dyDescent="0.3">
      <c r="A28" s="65">
        <v>22</v>
      </c>
      <c r="B28" s="65" t="s">
        <v>575</v>
      </c>
      <c r="C28" s="66" t="s">
        <v>377</v>
      </c>
      <c r="D28" s="68" t="s">
        <v>350</v>
      </c>
      <c r="E28" s="69" t="s">
        <v>561</v>
      </c>
      <c r="F28" s="85">
        <f t="shared" si="1"/>
        <v>9</v>
      </c>
      <c r="G28" s="70"/>
      <c r="H28" s="70" t="b">
        <f t="shared" si="2"/>
        <v>0</v>
      </c>
      <c r="I28" s="70"/>
      <c r="J28" s="70" t="b">
        <f t="shared" si="18"/>
        <v>0</v>
      </c>
      <c r="K28" s="70"/>
      <c r="L28" s="70" t="b">
        <f t="shared" si="3"/>
        <v>0</v>
      </c>
      <c r="M28" s="70"/>
      <c r="N28" s="70" t="b">
        <f t="shared" si="4"/>
        <v>0</v>
      </c>
      <c r="O28" s="70"/>
      <c r="P28" s="70" t="b">
        <f t="shared" si="5"/>
        <v>0</v>
      </c>
      <c r="Q28" s="70"/>
      <c r="R28" s="70" t="b">
        <f t="shared" si="19"/>
        <v>0</v>
      </c>
      <c r="S28" s="70"/>
      <c r="T28" s="70" t="b">
        <f t="shared" si="7"/>
        <v>0</v>
      </c>
      <c r="U28" s="70"/>
      <c r="V28" s="70" t="b">
        <f t="shared" si="8"/>
        <v>0</v>
      </c>
      <c r="W28" s="70"/>
      <c r="X28" s="70" t="b">
        <f t="shared" si="9"/>
        <v>0</v>
      </c>
      <c r="Y28" s="69" t="s">
        <v>558</v>
      </c>
      <c r="Z28" s="72">
        <f t="shared" si="10"/>
        <v>10</v>
      </c>
      <c r="AA28" s="70"/>
      <c r="AB28" s="70" t="b">
        <f t="shared" si="11"/>
        <v>0</v>
      </c>
      <c r="AC28" s="70"/>
      <c r="AD28" s="70" t="b">
        <f t="shared" si="12"/>
        <v>0</v>
      </c>
      <c r="AE28" s="70"/>
      <c r="AF28" s="70" t="b">
        <f t="shared" si="13"/>
        <v>0</v>
      </c>
      <c r="AG28" s="69" t="s">
        <v>558</v>
      </c>
      <c r="AH28" s="69">
        <f t="shared" si="14"/>
        <v>10</v>
      </c>
      <c r="AI28" s="70"/>
      <c r="AJ28" s="102" t="b">
        <f t="shared" si="15"/>
        <v>0</v>
      </c>
      <c r="AK28" s="80">
        <v>18</v>
      </c>
      <c r="AL28" s="69">
        <f t="shared" si="16"/>
        <v>174</v>
      </c>
      <c r="AM28" s="71">
        <f t="shared" si="17"/>
        <v>9.6666666666666661</v>
      </c>
      <c r="AN28" s="70"/>
      <c r="AO28" s="70"/>
      <c r="AP28" s="70">
        <v>0</v>
      </c>
      <c r="AQ28" s="44"/>
    </row>
    <row r="29" spans="1:43" ht="29.25" customHeight="1" x14ac:dyDescent="0.3">
      <c r="A29" s="65">
        <v>23</v>
      </c>
      <c r="B29" s="65" t="s">
        <v>575</v>
      </c>
      <c r="C29" s="65" t="s">
        <v>358</v>
      </c>
      <c r="D29" s="68" t="s">
        <v>351</v>
      </c>
      <c r="E29" s="69" t="s">
        <v>559</v>
      </c>
      <c r="F29" s="85">
        <f t="shared" si="1"/>
        <v>8</v>
      </c>
      <c r="G29" s="70"/>
      <c r="H29" s="70" t="b">
        <f t="shared" si="2"/>
        <v>0</v>
      </c>
      <c r="I29" s="70"/>
      <c r="J29" s="70" t="b">
        <f t="shared" si="18"/>
        <v>0</v>
      </c>
      <c r="K29" s="70"/>
      <c r="L29" s="70" t="b">
        <f t="shared" si="3"/>
        <v>0</v>
      </c>
      <c r="M29" s="70"/>
      <c r="N29" s="70" t="b">
        <f t="shared" si="4"/>
        <v>0</v>
      </c>
      <c r="O29" s="70"/>
      <c r="P29" s="70" t="b">
        <f t="shared" si="5"/>
        <v>0</v>
      </c>
      <c r="Q29" s="72" t="s">
        <v>561</v>
      </c>
      <c r="R29" s="69">
        <f t="shared" si="19"/>
        <v>9</v>
      </c>
      <c r="S29" s="70"/>
      <c r="T29" s="70" t="b">
        <f t="shared" si="7"/>
        <v>0</v>
      </c>
      <c r="U29" s="69" t="s">
        <v>557</v>
      </c>
      <c r="V29" s="72">
        <f t="shared" si="8"/>
        <v>7</v>
      </c>
      <c r="W29" s="70"/>
      <c r="X29" s="70" t="b">
        <f t="shared" si="9"/>
        <v>0</v>
      </c>
      <c r="Y29" s="70"/>
      <c r="Z29" s="70" t="b">
        <f t="shared" si="10"/>
        <v>0</v>
      </c>
      <c r="AA29" s="70"/>
      <c r="AB29" s="70" t="b">
        <f t="shared" si="11"/>
        <v>0</v>
      </c>
      <c r="AC29" s="70"/>
      <c r="AD29" s="70" t="b">
        <f t="shared" si="12"/>
        <v>0</v>
      </c>
      <c r="AE29" s="70"/>
      <c r="AF29" s="70" t="b">
        <f t="shared" si="13"/>
        <v>0</v>
      </c>
      <c r="AG29" s="70"/>
      <c r="AH29" s="102" t="b">
        <f t="shared" si="14"/>
        <v>0</v>
      </c>
      <c r="AI29" s="70"/>
      <c r="AJ29" s="102" t="b">
        <f t="shared" si="15"/>
        <v>0</v>
      </c>
      <c r="AK29" s="80">
        <v>18</v>
      </c>
      <c r="AL29" s="69">
        <f t="shared" si="16"/>
        <v>144</v>
      </c>
      <c r="AM29" s="71">
        <f t="shared" si="17"/>
        <v>8</v>
      </c>
      <c r="AN29" s="70"/>
      <c r="AO29" s="70"/>
      <c r="AP29" s="70">
        <v>0</v>
      </c>
      <c r="AQ29" s="44"/>
    </row>
    <row r="30" spans="1:43" ht="29.25" customHeight="1" x14ac:dyDescent="0.3">
      <c r="A30" s="65">
        <v>24</v>
      </c>
      <c r="B30" s="65" t="s">
        <v>575</v>
      </c>
      <c r="C30" s="65" t="s">
        <v>359</v>
      </c>
      <c r="D30" s="68" t="s">
        <v>352</v>
      </c>
      <c r="E30" s="69" t="s">
        <v>566</v>
      </c>
      <c r="F30" s="85">
        <f t="shared" si="1"/>
        <v>4</v>
      </c>
      <c r="G30" s="72" t="s">
        <v>557</v>
      </c>
      <c r="H30" s="72">
        <f t="shared" si="2"/>
        <v>7</v>
      </c>
      <c r="I30" s="70"/>
      <c r="J30" s="70" t="b">
        <f t="shared" si="18"/>
        <v>0</v>
      </c>
      <c r="K30" s="70"/>
      <c r="L30" s="70" t="b">
        <f t="shared" si="3"/>
        <v>0</v>
      </c>
      <c r="M30" s="70"/>
      <c r="N30" s="70" t="b">
        <f t="shared" si="4"/>
        <v>0</v>
      </c>
      <c r="O30" s="70"/>
      <c r="P30" s="70" t="b">
        <f t="shared" si="5"/>
        <v>0</v>
      </c>
      <c r="Q30" s="70"/>
      <c r="R30" s="70" t="b">
        <f t="shared" si="19"/>
        <v>0</v>
      </c>
      <c r="S30" s="70"/>
      <c r="T30" s="70" t="b">
        <f t="shared" si="7"/>
        <v>0</v>
      </c>
      <c r="U30" s="70"/>
      <c r="V30" s="70" t="b">
        <f t="shared" si="8"/>
        <v>0</v>
      </c>
      <c r="W30" s="70"/>
      <c r="X30" s="70" t="b">
        <f t="shared" si="9"/>
        <v>0</v>
      </c>
      <c r="Y30" s="70"/>
      <c r="Z30" s="70" t="b">
        <f t="shared" si="10"/>
        <v>0</v>
      </c>
      <c r="AA30" s="70"/>
      <c r="AB30" s="70" t="b">
        <f t="shared" si="11"/>
        <v>0</v>
      </c>
      <c r="AC30" s="70"/>
      <c r="AD30" s="70" t="b">
        <f t="shared" si="12"/>
        <v>0</v>
      </c>
      <c r="AE30" s="70"/>
      <c r="AF30" s="70" t="b">
        <f t="shared" si="13"/>
        <v>0</v>
      </c>
      <c r="AG30" s="70"/>
      <c r="AH30" s="102" t="b">
        <f t="shared" si="14"/>
        <v>0</v>
      </c>
      <c r="AI30" s="69" t="s">
        <v>557</v>
      </c>
      <c r="AJ30" s="72">
        <f t="shared" si="15"/>
        <v>7</v>
      </c>
      <c r="AK30" s="80">
        <v>18</v>
      </c>
      <c r="AL30" s="69">
        <f t="shared" si="16"/>
        <v>108</v>
      </c>
      <c r="AM30" s="71">
        <f t="shared" si="17"/>
        <v>6</v>
      </c>
      <c r="AN30" s="70"/>
      <c r="AO30" s="70"/>
      <c r="AP30" s="70">
        <v>0</v>
      </c>
      <c r="AQ30" s="44"/>
    </row>
    <row r="31" spans="1:43" ht="29.25" customHeight="1" x14ac:dyDescent="0.3">
      <c r="A31" s="65">
        <v>25</v>
      </c>
      <c r="B31" s="65" t="s">
        <v>575</v>
      </c>
      <c r="C31" s="65" t="s">
        <v>360</v>
      </c>
      <c r="D31" s="68" t="s">
        <v>353</v>
      </c>
      <c r="E31" s="69" t="s">
        <v>559</v>
      </c>
      <c r="F31" s="85">
        <f t="shared" si="1"/>
        <v>8</v>
      </c>
      <c r="G31" s="72" t="s">
        <v>561</v>
      </c>
      <c r="H31" s="72">
        <f t="shared" si="2"/>
        <v>9</v>
      </c>
      <c r="I31" s="70"/>
      <c r="J31" s="70" t="b">
        <f t="shared" si="18"/>
        <v>0</v>
      </c>
      <c r="K31" s="70"/>
      <c r="L31" s="70" t="b">
        <f t="shared" si="3"/>
        <v>0</v>
      </c>
      <c r="M31" s="69" t="s">
        <v>559</v>
      </c>
      <c r="N31" s="72">
        <f t="shared" si="4"/>
        <v>8</v>
      </c>
      <c r="O31" s="70"/>
      <c r="P31" s="70" t="b">
        <f t="shared" si="5"/>
        <v>0</v>
      </c>
      <c r="Q31" s="70"/>
      <c r="R31" s="70" t="b">
        <f t="shared" ref="R31:R34" si="20">IF(Q31="AA",10, IF(Q31="AB",9, IF(Q31="BB",8, IF(Q31="BC",7,IF(Q31="CC",6, IF(Q31="CD",5, IF(Q31="DD",4,IF(Q31="F",0))))))))</f>
        <v>0</v>
      </c>
      <c r="S31" s="70"/>
      <c r="T31" s="70" t="b">
        <f t="shared" si="7"/>
        <v>0</v>
      </c>
      <c r="U31" s="70"/>
      <c r="V31" s="70" t="b">
        <f t="shared" si="8"/>
        <v>0</v>
      </c>
      <c r="W31" s="70"/>
      <c r="X31" s="70" t="b">
        <f t="shared" si="9"/>
        <v>0</v>
      </c>
      <c r="Y31" s="70"/>
      <c r="Z31" s="70" t="b">
        <f t="shared" si="10"/>
        <v>0</v>
      </c>
      <c r="AA31" s="70"/>
      <c r="AB31" s="70" t="b">
        <f t="shared" si="11"/>
        <v>0</v>
      </c>
      <c r="AC31" s="70"/>
      <c r="AD31" s="70" t="b">
        <f t="shared" si="12"/>
        <v>0</v>
      </c>
      <c r="AE31" s="70"/>
      <c r="AF31" s="70" t="b">
        <f t="shared" si="13"/>
        <v>0</v>
      </c>
      <c r="AG31" s="70"/>
      <c r="AH31" s="102" t="b">
        <f t="shared" si="14"/>
        <v>0</v>
      </c>
      <c r="AI31" s="70"/>
      <c r="AJ31" s="102" t="b">
        <f t="shared" si="15"/>
        <v>0</v>
      </c>
      <c r="AK31" s="80">
        <v>18</v>
      </c>
      <c r="AL31" s="69">
        <f t="shared" si="16"/>
        <v>150</v>
      </c>
      <c r="AM31" s="71">
        <f t="shared" si="17"/>
        <v>8.3333333333333339</v>
      </c>
      <c r="AN31" s="70"/>
      <c r="AO31" s="70"/>
      <c r="AP31" s="70">
        <v>0</v>
      </c>
      <c r="AQ31" s="44"/>
    </row>
    <row r="32" spans="1:43" ht="29.25" customHeight="1" x14ac:dyDescent="0.3">
      <c r="A32" s="65">
        <v>26</v>
      </c>
      <c r="B32" s="65" t="s">
        <v>575</v>
      </c>
      <c r="C32" s="65" t="s">
        <v>361</v>
      </c>
      <c r="D32" s="68" t="s">
        <v>354</v>
      </c>
      <c r="E32" s="69" t="s">
        <v>561</v>
      </c>
      <c r="F32" s="85">
        <f t="shared" si="1"/>
        <v>9</v>
      </c>
      <c r="G32" s="70"/>
      <c r="H32" s="70" t="b">
        <f t="shared" si="2"/>
        <v>0</v>
      </c>
      <c r="I32" s="72" t="s">
        <v>561</v>
      </c>
      <c r="J32" s="72">
        <f t="shared" si="18"/>
        <v>9</v>
      </c>
      <c r="K32" s="72" t="s">
        <v>557</v>
      </c>
      <c r="L32" s="72">
        <f t="shared" si="3"/>
        <v>7</v>
      </c>
      <c r="M32" s="70"/>
      <c r="N32" s="70" t="b">
        <f t="shared" si="4"/>
        <v>0</v>
      </c>
      <c r="O32" s="70"/>
      <c r="P32" s="70" t="b">
        <f t="shared" si="5"/>
        <v>0</v>
      </c>
      <c r="Q32" s="70"/>
      <c r="R32" s="70" t="b">
        <f t="shared" si="20"/>
        <v>0</v>
      </c>
      <c r="S32" s="70"/>
      <c r="T32" s="70" t="b">
        <f t="shared" si="7"/>
        <v>0</v>
      </c>
      <c r="U32" s="70"/>
      <c r="V32" s="70" t="b">
        <f t="shared" si="8"/>
        <v>0</v>
      </c>
      <c r="W32" s="70"/>
      <c r="X32" s="70" t="b">
        <f t="shared" si="9"/>
        <v>0</v>
      </c>
      <c r="Y32" s="70"/>
      <c r="Z32" s="70" t="b">
        <f t="shared" si="10"/>
        <v>0</v>
      </c>
      <c r="AA32" s="70"/>
      <c r="AB32" s="70" t="b">
        <f t="shared" si="11"/>
        <v>0</v>
      </c>
      <c r="AC32" s="70"/>
      <c r="AD32" s="70" t="b">
        <f t="shared" si="12"/>
        <v>0</v>
      </c>
      <c r="AE32" s="72" t="s">
        <v>558</v>
      </c>
      <c r="AF32" s="69">
        <f t="shared" si="13"/>
        <v>10</v>
      </c>
      <c r="AG32" s="70"/>
      <c r="AH32" s="102" t="b">
        <f t="shared" si="14"/>
        <v>0</v>
      </c>
      <c r="AI32" s="70"/>
      <c r="AJ32" s="102" t="b">
        <f t="shared" si="15"/>
        <v>0</v>
      </c>
      <c r="AK32" s="85">
        <v>26</v>
      </c>
      <c r="AL32" s="69">
        <f t="shared" si="16"/>
        <v>228</v>
      </c>
      <c r="AM32" s="71">
        <f t="shared" si="17"/>
        <v>8.7692307692307701</v>
      </c>
      <c r="AN32" s="70"/>
      <c r="AO32" s="70"/>
      <c r="AP32" s="70">
        <v>0</v>
      </c>
      <c r="AQ32" s="44"/>
    </row>
    <row r="33" spans="1:44" ht="29.25" customHeight="1" x14ac:dyDescent="0.3">
      <c r="A33" s="65">
        <v>27</v>
      </c>
      <c r="B33" s="65" t="s">
        <v>575</v>
      </c>
      <c r="C33" s="65" t="s">
        <v>362</v>
      </c>
      <c r="D33" s="68" t="s">
        <v>363</v>
      </c>
      <c r="E33" s="69" t="s">
        <v>560</v>
      </c>
      <c r="F33" s="85">
        <f t="shared" si="1"/>
        <v>6</v>
      </c>
      <c r="G33" s="70"/>
      <c r="H33" s="70" t="b">
        <f t="shared" si="2"/>
        <v>0</v>
      </c>
      <c r="I33" s="70"/>
      <c r="J33" s="70" t="b">
        <f t="shared" si="18"/>
        <v>0</v>
      </c>
      <c r="K33" s="70"/>
      <c r="L33" s="70" t="b">
        <f t="shared" si="3"/>
        <v>0</v>
      </c>
      <c r="M33" s="70"/>
      <c r="N33" s="70" t="b">
        <f t="shared" si="4"/>
        <v>0</v>
      </c>
      <c r="O33" s="70"/>
      <c r="P33" s="70" t="b">
        <f t="shared" si="5"/>
        <v>0</v>
      </c>
      <c r="Q33" s="72" t="s">
        <v>560</v>
      </c>
      <c r="R33" s="69">
        <f t="shared" si="20"/>
        <v>6</v>
      </c>
      <c r="S33" s="70"/>
      <c r="T33" s="70" t="b">
        <f t="shared" si="7"/>
        <v>0</v>
      </c>
      <c r="U33" s="70"/>
      <c r="V33" s="70" t="b">
        <f t="shared" si="8"/>
        <v>0</v>
      </c>
      <c r="W33" s="70"/>
      <c r="X33" s="70" t="b">
        <f t="shared" si="9"/>
        <v>0</v>
      </c>
      <c r="Y33" s="70"/>
      <c r="Z33" s="70" t="b">
        <f t="shared" si="10"/>
        <v>0</v>
      </c>
      <c r="AA33" s="70"/>
      <c r="AB33" s="70" t="b">
        <f t="shared" si="11"/>
        <v>0</v>
      </c>
      <c r="AC33" s="70"/>
      <c r="AD33" s="70" t="b">
        <f t="shared" si="12"/>
        <v>0</v>
      </c>
      <c r="AE33" s="70"/>
      <c r="AF33" s="70" t="b">
        <f t="shared" si="13"/>
        <v>0</v>
      </c>
      <c r="AG33" s="70"/>
      <c r="AH33" s="102" t="b">
        <f t="shared" si="14"/>
        <v>0</v>
      </c>
      <c r="AI33" s="70"/>
      <c r="AJ33" s="102" t="b">
        <f t="shared" si="15"/>
        <v>0</v>
      </c>
      <c r="AK33" s="80">
        <v>12</v>
      </c>
      <c r="AL33" s="69">
        <f t="shared" si="16"/>
        <v>72</v>
      </c>
      <c r="AM33" s="71">
        <f t="shared" si="17"/>
        <v>6</v>
      </c>
      <c r="AN33" s="70"/>
      <c r="AO33" s="70"/>
      <c r="AP33" s="70">
        <v>0</v>
      </c>
      <c r="AQ33" s="44"/>
    </row>
    <row r="34" spans="1:44" ht="29.25" customHeight="1" x14ac:dyDescent="0.3">
      <c r="A34" s="65">
        <v>28</v>
      </c>
      <c r="B34" s="65" t="s">
        <v>575</v>
      </c>
      <c r="C34" s="66" t="s">
        <v>364</v>
      </c>
      <c r="D34" s="68" t="s">
        <v>365</v>
      </c>
      <c r="E34" s="69" t="s">
        <v>557</v>
      </c>
      <c r="F34" s="85">
        <f t="shared" si="1"/>
        <v>7</v>
      </c>
      <c r="G34" s="70"/>
      <c r="H34" s="70" t="b">
        <f t="shared" si="2"/>
        <v>0</v>
      </c>
      <c r="I34" s="72" t="s">
        <v>557</v>
      </c>
      <c r="J34" s="72">
        <f t="shared" si="18"/>
        <v>7</v>
      </c>
      <c r="K34" s="72" t="s">
        <v>566</v>
      </c>
      <c r="L34" s="69">
        <f t="shared" si="3"/>
        <v>4</v>
      </c>
      <c r="M34" s="70"/>
      <c r="N34" s="70" t="b">
        <f t="shared" si="4"/>
        <v>0</v>
      </c>
      <c r="O34" s="70"/>
      <c r="P34" s="70" t="b">
        <f t="shared" si="5"/>
        <v>0</v>
      </c>
      <c r="Q34" s="70"/>
      <c r="R34" s="70" t="b">
        <f t="shared" si="20"/>
        <v>0</v>
      </c>
      <c r="S34" s="70"/>
      <c r="T34" s="70" t="b">
        <f t="shared" si="7"/>
        <v>0</v>
      </c>
      <c r="U34" s="70"/>
      <c r="V34" s="70" t="b">
        <f t="shared" si="8"/>
        <v>0</v>
      </c>
      <c r="W34" s="70"/>
      <c r="X34" s="70" t="b">
        <f t="shared" si="9"/>
        <v>0</v>
      </c>
      <c r="Y34" s="70"/>
      <c r="Z34" s="70" t="b">
        <f t="shared" si="10"/>
        <v>0</v>
      </c>
      <c r="AA34" s="70"/>
      <c r="AB34" s="70" t="b">
        <f t="shared" si="11"/>
        <v>0</v>
      </c>
      <c r="AC34" s="70"/>
      <c r="AD34" s="70" t="b">
        <f t="shared" si="12"/>
        <v>0</v>
      </c>
      <c r="AE34" s="72" t="s">
        <v>559</v>
      </c>
      <c r="AF34" s="69">
        <f t="shared" si="13"/>
        <v>8</v>
      </c>
      <c r="AG34" s="70"/>
      <c r="AH34" s="102" t="b">
        <f t="shared" si="14"/>
        <v>0</v>
      </c>
      <c r="AI34" s="70"/>
      <c r="AJ34" s="102" t="b">
        <f t="shared" si="15"/>
        <v>0</v>
      </c>
      <c r="AK34" s="85">
        <v>26</v>
      </c>
      <c r="AL34" s="69">
        <f t="shared" si="16"/>
        <v>170</v>
      </c>
      <c r="AM34" s="71">
        <f t="shared" si="17"/>
        <v>6.5384615384615383</v>
      </c>
      <c r="AN34" s="70"/>
      <c r="AO34" s="70"/>
      <c r="AP34" s="70">
        <v>0</v>
      </c>
      <c r="AQ34" s="44"/>
    </row>
    <row r="35" spans="1:44" ht="38.25" customHeight="1" x14ac:dyDescent="0.25">
      <c r="A35" s="192" t="s">
        <v>604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53"/>
      <c r="AC35" s="53"/>
      <c r="AD35" s="53"/>
      <c r="AE35" s="53"/>
      <c r="AF35" s="53"/>
      <c r="AG35" s="53"/>
      <c r="AH35" s="19"/>
      <c r="AI35" s="53"/>
      <c r="AJ35" s="19"/>
      <c r="AK35" s="54"/>
      <c r="AL35" s="55"/>
      <c r="AM35" s="55"/>
      <c r="AN35" s="55"/>
      <c r="AO35" s="55"/>
      <c r="AP35" s="55"/>
      <c r="AQ35" s="56"/>
      <c r="AR35" s="5"/>
    </row>
    <row r="36" spans="1:44" ht="30" customHeight="1" x14ac:dyDescent="0.25">
      <c r="A36" s="26" t="s">
        <v>6</v>
      </c>
      <c r="B36" s="26" t="s">
        <v>15</v>
      </c>
      <c r="C36" s="26" t="s">
        <v>16</v>
      </c>
      <c r="D36" s="26"/>
      <c r="E36" s="26"/>
      <c r="F36" s="59"/>
      <c r="G36" s="23" t="s">
        <v>374</v>
      </c>
      <c r="H36" s="23" t="s">
        <v>373</v>
      </c>
      <c r="I36" s="26" t="s">
        <v>372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3" t="s">
        <v>385</v>
      </c>
      <c r="U36" s="23" t="s">
        <v>383</v>
      </c>
      <c r="V36" s="26" t="s">
        <v>384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8" t="s">
        <v>405</v>
      </c>
      <c r="AM36" s="29" t="s">
        <v>406</v>
      </c>
      <c r="AN36" s="26" t="s">
        <v>404</v>
      </c>
      <c r="AO36" s="26"/>
      <c r="AP36" s="26"/>
      <c r="AQ36" s="26"/>
      <c r="AR36" s="56"/>
    </row>
    <row r="37" spans="1:44" ht="15.75" x14ac:dyDescent="0.25">
      <c r="A37" s="26" t="s">
        <v>368</v>
      </c>
      <c r="B37" s="26" t="s">
        <v>367</v>
      </c>
      <c r="C37" s="57" t="s">
        <v>366</v>
      </c>
      <c r="D37" s="26"/>
      <c r="E37" s="26"/>
      <c r="F37" s="59"/>
      <c r="G37" s="26" t="s">
        <v>310</v>
      </c>
      <c r="H37" s="26" t="s">
        <v>309</v>
      </c>
      <c r="I37" s="26" t="s">
        <v>375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 t="s">
        <v>387</v>
      </c>
      <c r="U37" s="23" t="s">
        <v>388</v>
      </c>
      <c r="V37" s="26" t="s">
        <v>386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33" t="s">
        <v>203</v>
      </c>
      <c r="AM37" s="24" t="s">
        <v>204</v>
      </c>
      <c r="AN37" s="26" t="s">
        <v>205</v>
      </c>
      <c r="AO37" s="26"/>
      <c r="AP37" s="26"/>
      <c r="AQ37" s="26"/>
      <c r="AR37" s="56"/>
    </row>
    <row r="38" spans="1:44" ht="31.5" x14ac:dyDescent="0.25">
      <c r="A38" s="59" t="s">
        <v>278</v>
      </c>
      <c r="B38" s="59" t="s">
        <v>280</v>
      </c>
      <c r="C38" s="59" t="s">
        <v>281</v>
      </c>
      <c r="D38" s="26"/>
      <c r="E38" s="26"/>
      <c r="F38" s="59"/>
      <c r="G38" s="26" t="s">
        <v>379</v>
      </c>
      <c r="H38" s="58" t="s">
        <v>380</v>
      </c>
      <c r="I38" s="26" t="s">
        <v>378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3" t="s">
        <v>391</v>
      </c>
      <c r="U38" s="23" t="s">
        <v>390</v>
      </c>
      <c r="V38" s="26" t="s">
        <v>389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33" t="s">
        <v>398</v>
      </c>
      <c r="AM38" s="23" t="s">
        <v>399</v>
      </c>
      <c r="AN38" s="26" t="s">
        <v>397</v>
      </c>
      <c r="AO38" s="26"/>
      <c r="AP38" s="26"/>
      <c r="AQ38" s="26"/>
      <c r="AR38" s="56"/>
    </row>
    <row r="39" spans="1:44" ht="31.5" customHeight="1" x14ac:dyDescent="0.25">
      <c r="A39" s="26" t="s">
        <v>371</v>
      </c>
      <c r="B39" s="58" t="s">
        <v>369</v>
      </c>
      <c r="C39" s="26" t="s">
        <v>370</v>
      </c>
      <c r="D39" s="26"/>
      <c r="E39" s="26"/>
      <c r="F39" s="59"/>
      <c r="G39" s="26" t="s">
        <v>382</v>
      </c>
      <c r="H39" s="58" t="s">
        <v>381</v>
      </c>
      <c r="I39" s="26" t="s">
        <v>571</v>
      </c>
      <c r="J39" s="26"/>
      <c r="K39" s="58"/>
      <c r="L39" s="26"/>
      <c r="M39" s="58"/>
      <c r="N39" s="26"/>
      <c r="O39" s="26"/>
      <c r="P39" s="26"/>
      <c r="Q39" s="26"/>
      <c r="R39" s="26"/>
      <c r="S39" s="26"/>
      <c r="T39" s="23" t="s">
        <v>392</v>
      </c>
      <c r="U39" s="24" t="s">
        <v>393</v>
      </c>
      <c r="V39" s="26" t="s">
        <v>572</v>
      </c>
      <c r="W39" s="26"/>
      <c r="X39" s="26"/>
      <c r="Y39" s="26"/>
      <c r="Z39" s="26"/>
      <c r="AA39" s="58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33" t="s">
        <v>395</v>
      </c>
      <c r="AM39" s="23" t="s">
        <v>396</v>
      </c>
      <c r="AN39" s="195" t="s">
        <v>394</v>
      </c>
      <c r="AO39" s="195"/>
      <c r="AP39" s="195"/>
      <c r="AQ39" s="195"/>
      <c r="AR39" s="195"/>
    </row>
    <row r="40" spans="1:44" ht="15.75" x14ac:dyDescent="0.25">
      <c r="A40" s="26"/>
      <c r="B40" s="58"/>
      <c r="C40" s="26"/>
      <c r="D40" s="26"/>
      <c r="E40" s="26"/>
      <c r="F40" s="59"/>
      <c r="G40" s="26"/>
      <c r="H40" s="58"/>
      <c r="I40" s="26"/>
      <c r="J40" s="26"/>
      <c r="K40" s="58"/>
      <c r="L40" s="26"/>
      <c r="M40" s="26"/>
      <c r="N40" s="26"/>
      <c r="O40" s="26"/>
      <c r="P40" s="26"/>
      <c r="Q40" s="26"/>
      <c r="R40" s="26"/>
      <c r="S40" s="26"/>
      <c r="T40" s="26"/>
      <c r="U40" s="58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56"/>
    </row>
    <row r="41" spans="1:44" x14ac:dyDescent="0.25">
      <c r="A41" s="9"/>
      <c r="B41" s="9"/>
      <c r="C41" s="10"/>
      <c r="D41" s="9"/>
      <c r="E41" s="9"/>
      <c r="F41" s="10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x14ac:dyDescent="0.25">
      <c r="A42" s="9"/>
      <c r="B42" s="9"/>
      <c r="C42" s="10"/>
      <c r="D42" s="9"/>
      <c r="E42" s="9"/>
      <c r="F42" s="103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x14ac:dyDescent="0.25">
      <c r="A43" s="9"/>
      <c r="B43" s="10"/>
      <c r="C43" s="10"/>
      <c r="D43" s="9"/>
      <c r="E43" s="9"/>
      <c r="F43" s="103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x14ac:dyDescent="0.25">
      <c r="A44" s="9"/>
      <c r="B44" s="9"/>
      <c r="C44" s="9"/>
      <c r="D44" s="9"/>
      <c r="E44" s="9"/>
      <c r="F44" s="10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s="32" customFormat="1" ht="17.25" x14ac:dyDescent="0.3">
      <c r="A45" s="30"/>
      <c r="B45" s="30"/>
      <c r="C45" s="30"/>
      <c r="D45" s="30" t="s">
        <v>598</v>
      </c>
      <c r="E45" s="30"/>
      <c r="F45" s="104"/>
      <c r="G45" s="30"/>
      <c r="H45" s="30"/>
      <c r="I45" s="30"/>
      <c r="J45" s="30"/>
      <c r="K45" s="30"/>
      <c r="L45" s="30"/>
      <c r="M45" s="30"/>
      <c r="N45" s="30" t="s">
        <v>602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 t="s">
        <v>600</v>
      </c>
      <c r="AA45" s="30"/>
      <c r="AB45" s="30"/>
      <c r="AC45" s="30"/>
      <c r="AD45" s="30"/>
      <c r="AE45" s="30"/>
      <c r="AF45" s="30"/>
      <c r="AG45" s="30"/>
      <c r="AH45" s="30"/>
      <c r="AI45" s="30"/>
      <c r="AJ45" s="30" t="s">
        <v>601</v>
      </c>
      <c r="AK45" s="30"/>
      <c r="AL45" s="30"/>
      <c r="AM45" s="30"/>
      <c r="AN45" s="30"/>
      <c r="AO45" s="30"/>
      <c r="AP45" s="30"/>
      <c r="AQ45" s="30"/>
      <c r="AR45" s="30"/>
    </row>
    <row r="46" spans="1:44" x14ac:dyDescent="0.25">
      <c r="A46" s="9"/>
      <c r="B46" s="9"/>
      <c r="C46" s="9"/>
      <c r="D46" s="9"/>
      <c r="E46" s="9"/>
      <c r="F46" s="10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 x14ac:dyDescent="0.25">
      <c r="A47" s="9"/>
      <c r="B47" s="9"/>
      <c r="C47" s="9"/>
      <c r="D47" s="9"/>
      <c r="E47" s="9"/>
      <c r="F47" s="103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 x14ac:dyDescent="0.25">
      <c r="A48" s="9"/>
      <c r="B48" s="9"/>
      <c r="C48" s="9"/>
      <c r="D48" s="9"/>
      <c r="E48" s="9"/>
      <c r="F48" s="103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 x14ac:dyDescent="0.25">
      <c r="A49" s="9"/>
      <c r="B49" s="9"/>
      <c r="C49" s="9"/>
      <c r="D49" s="9"/>
      <c r="E49" s="9"/>
      <c r="F49" s="10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spans="1:44" x14ac:dyDescent="0.25">
      <c r="A50" s="9"/>
      <c r="B50" s="9"/>
      <c r="C50" s="9"/>
      <c r="D50" s="9"/>
      <c r="E50" s="9"/>
      <c r="F50" s="103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spans="1:44" x14ac:dyDescent="0.25">
      <c r="A51" s="9"/>
      <c r="B51" s="9"/>
      <c r="C51" s="9"/>
      <c r="D51" s="9"/>
      <c r="E51" s="9"/>
      <c r="F51" s="103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spans="1:44" x14ac:dyDescent="0.25">
      <c r="A52" s="9"/>
      <c r="B52" s="9"/>
      <c r="C52" s="9"/>
      <c r="D52" s="9"/>
      <c r="E52" s="9"/>
      <c r="F52" s="10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1:44" x14ac:dyDescent="0.25">
      <c r="A53" s="9"/>
      <c r="B53" s="9"/>
      <c r="C53" s="9"/>
      <c r="D53" s="9"/>
      <c r="E53" s="9"/>
      <c r="F53" s="103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spans="1:44" x14ac:dyDescent="0.25">
      <c r="A54" s="9"/>
      <c r="B54" s="9"/>
      <c r="C54" s="9"/>
      <c r="D54" s="9"/>
      <c r="E54" s="9"/>
      <c r="F54" s="103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spans="1:44" x14ac:dyDescent="0.25">
      <c r="A55" s="9"/>
      <c r="B55" s="9"/>
      <c r="C55" s="9"/>
      <c r="D55" s="9"/>
      <c r="E55" s="9"/>
      <c r="F55" s="103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spans="1:44" x14ac:dyDescent="0.25">
      <c r="A56" s="9"/>
      <c r="B56" s="9"/>
      <c r="C56" s="9"/>
      <c r="D56" s="9"/>
      <c r="E56" s="9"/>
      <c r="F56" s="103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spans="1:44" x14ac:dyDescent="0.25">
      <c r="A57" s="9"/>
      <c r="B57" s="9"/>
      <c r="C57" s="9"/>
      <c r="D57" s="9"/>
      <c r="E57" s="9"/>
      <c r="F57" s="10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spans="1:44" x14ac:dyDescent="0.25">
      <c r="A58" s="9"/>
      <c r="B58" s="9"/>
      <c r="C58" s="9"/>
      <c r="D58" s="9"/>
      <c r="E58" s="9"/>
      <c r="F58" s="10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spans="1:44" x14ac:dyDescent="0.25">
      <c r="A59" s="9"/>
      <c r="B59" s="9"/>
      <c r="C59" s="9"/>
      <c r="D59" s="9"/>
      <c r="E59" s="9"/>
      <c r="F59" s="10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x14ac:dyDescent="0.25">
      <c r="A60" s="9"/>
      <c r="B60" s="9"/>
      <c r="C60" s="9"/>
      <c r="D60" s="9"/>
      <c r="E60" s="9"/>
      <c r="F60" s="103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x14ac:dyDescent="0.25">
      <c r="A61" s="9"/>
      <c r="B61" s="9"/>
      <c r="C61" s="9"/>
      <c r="D61" s="9"/>
      <c r="E61" s="9"/>
      <c r="F61" s="10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x14ac:dyDescent="0.25">
      <c r="A62" s="9"/>
      <c r="B62" s="9"/>
      <c r="C62" s="9"/>
      <c r="D62" s="9"/>
      <c r="E62" s="9"/>
      <c r="F62" s="103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x14ac:dyDescent="0.25">
      <c r="A63" s="9"/>
      <c r="B63" s="9"/>
      <c r="C63" s="9"/>
      <c r="D63" s="9"/>
      <c r="E63" s="9"/>
      <c r="F63" s="103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x14ac:dyDescent="0.25">
      <c r="A64" s="9"/>
      <c r="B64" s="9"/>
      <c r="C64" s="9"/>
      <c r="D64" s="9"/>
      <c r="E64" s="9"/>
      <c r="F64" s="103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x14ac:dyDescent="0.25">
      <c r="A65" s="9"/>
      <c r="B65" s="9"/>
      <c r="C65" s="9"/>
      <c r="D65" s="9"/>
      <c r="E65" s="9"/>
      <c r="F65" s="103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x14ac:dyDescent="0.25">
      <c r="A66" s="9"/>
      <c r="B66" s="9"/>
      <c r="C66" s="9"/>
      <c r="D66" s="9"/>
      <c r="E66" s="9"/>
      <c r="F66" s="103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x14ac:dyDescent="0.25">
      <c r="A67" s="9"/>
      <c r="B67" s="9"/>
      <c r="C67" s="9"/>
      <c r="D67" s="9"/>
      <c r="E67" s="9"/>
      <c r="F67" s="103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spans="1:44" x14ac:dyDescent="0.25">
      <c r="A68" s="9"/>
      <c r="B68" s="9"/>
      <c r="C68" s="9"/>
      <c r="D68" s="9"/>
      <c r="E68" s="9"/>
      <c r="F68" s="103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spans="1:44" x14ac:dyDescent="0.25">
      <c r="A69" s="9"/>
      <c r="B69" s="9"/>
      <c r="C69" s="9"/>
      <c r="D69" s="9"/>
      <c r="E69" s="9"/>
      <c r="F69" s="10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1:44" x14ac:dyDescent="0.25">
      <c r="A70" s="9"/>
      <c r="B70" s="9"/>
      <c r="C70" s="9"/>
      <c r="D70" s="9"/>
      <c r="E70" s="9"/>
      <c r="F70" s="10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spans="1:44" x14ac:dyDescent="0.25">
      <c r="A71" s="9"/>
      <c r="B71" s="9"/>
      <c r="C71" s="9"/>
      <c r="D71" s="9"/>
      <c r="E71" s="9"/>
      <c r="F71" s="103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spans="1:44" x14ac:dyDescent="0.25">
      <c r="A72" s="9"/>
      <c r="B72" s="9"/>
      <c r="C72" s="9"/>
      <c r="D72" s="9"/>
      <c r="E72" s="9"/>
      <c r="F72" s="103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spans="1:44" x14ac:dyDescent="0.25">
      <c r="A73" s="9"/>
      <c r="B73" s="9"/>
      <c r="C73" s="9"/>
      <c r="D73" s="9"/>
      <c r="E73" s="9"/>
      <c r="F73" s="103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spans="1:44" x14ac:dyDescent="0.25">
      <c r="A74" s="9"/>
      <c r="B74" s="9"/>
      <c r="C74" s="9"/>
      <c r="D74" s="9"/>
      <c r="E74" s="9"/>
      <c r="F74" s="10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spans="1:44" x14ac:dyDescent="0.25">
      <c r="A75" s="9"/>
      <c r="B75" s="9"/>
      <c r="C75" s="9"/>
      <c r="D75" s="9"/>
      <c r="E75" s="9"/>
      <c r="F75" s="10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4" x14ac:dyDescent="0.25">
      <c r="A76" s="9"/>
      <c r="B76" s="9"/>
      <c r="C76" s="9"/>
      <c r="D76" s="9"/>
      <c r="E76" s="9"/>
      <c r="F76" s="10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4" x14ac:dyDescent="0.25">
      <c r="A77" s="9"/>
      <c r="B77" s="9"/>
      <c r="C77" s="9"/>
      <c r="D77" s="9"/>
      <c r="E77" s="9"/>
      <c r="F77" s="10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spans="1:44" x14ac:dyDescent="0.25">
      <c r="A78" s="9"/>
      <c r="B78" s="9"/>
      <c r="C78" s="9"/>
      <c r="D78" s="9"/>
      <c r="E78" s="9"/>
      <c r="F78" s="103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spans="1:44" x14ac:dyDescent="0.25">
      <c r="A79" s="9"/>
      <c r="B79" s="9"/>
      <c r="C79" s="9"/>
      <c r="D79" s="9"/>
      <c r="E79" s="9"/>
      <c r="F79" s="10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spans="1:44" x14ac:dyDescent="0.25">
      <c r="A80" s="9"/>
      <c r="B80" s="9"/>
      <c r="C80" s="9"/>
      <c r="D80" s="9"/>
      <c r="E80" s="9"/>
      <c r="F80" s="10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spans="1:44" x14ac:dyDescent="0.25">
      <c r="A81" s="9"/>
      <c r="B81" s="9"/>
      <c r="C81" s="9"/>
      <c r="D81" s="9"/>
      <c r="E81" s="9"/>
      <c r="F81" s="10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x14ac:dyDescent="0.25">
      <c r="A82" s="9"/>
      <c r="B82" s="9"/>
      <c r="C82" s="9"/>
      <c r="D82" s="9"/>
      <c r="E82" s="9"/>
      <c r="F82" s="10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 x14ac:dyDescent="0.25">
      <c r="A83" s="9"/>
      <c r="B83" s="9"/>
      <c r="C83" s="9"/>
      <c r="D83" s="9"/>
      <c r="E83" s="9"/>
      <c r="F83" s="10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 x14ac:dyDescent="0.25">
      <c r="A84" s="9"/>
      <c r="B84" s="9"/>
      <c r="C84" s="9"/>
      <c r="D84" s="9"/>
      <c r="E84" s="9"/>
      <c r="F84" s="10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x14ac:dyDescent="0.25">
      <c r="A85" s="9"/>
      <c r="B85" s="9"/>
      <c r="C85" s="9"/>
      <c r="D85" s="9"/>
      <c r="E85" s="9"/>
      <c r="F85" s="103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x14ac:dyDescent="0.25">
      <c r="A86" s="9"/>
      <c r="B86" s="9"/>
      <c r="C86" s="9"/>
      <c r="D86" s="9"/>
      <c r="E86" s="9"/>
      <c r="F86" s="103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 x14ac:dyDescent="0.25">
      <c r="A87" s="9"/>
      <c r="B87" s="9"/>
      <c r="C87" s="9"/>
      <c r="D87" s="9"/>
      <c r="E87" s="9"/>
      <c r="F87" s="103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 x14ac:dyDescent="0.25">
      <c r="A88" s="9"/>
      <c r="B88" s="9"/>
      <c r="C88" s="9"/>
      <c r="D88" s="9"/>
      <c r="E88" s="9"/>
      <c r="F88" s="10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1:44" x14ac:dyDescent="0.25">
      <c r="A89" s="9"/>
      <c r="B89" s="9"/>
      <c r="C89" s="9"/>
      <c r="D89" s="9"/>
      <c r="E89" s="9"/>
      <c r="F89" s="103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1:44" x14ac:dyDescent="0.25">
      <c r="A90" s="9"/>
      <c r="B90" s="9"/>
      <c r="C90" s="9"/>
      <c r="D90" s="9"/>
      <c r="E90" s="9"/>
      <c r="F90" s="103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spans="1:44" x14ac:dyDescent="0.25">
      <c r="A91" s="9"/>
      <c r="B91" s="9"/>
      <c r="C91" s="9"/>
      <c r="D91" s="9"/>
      <c r="E91" s="9"/>
      <c r="F91" s="103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spans="1:44" x14ac:dyDescent="0.25">
      <c r="A92" s="9"/>
      <c r="B92" s="9"/>
      <c r="C92" s="9"/>
      <c r="D92" s="9"/>
      <c r="E92" s="9"/>
      <c r="F92" s="10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spans="1:44" x14ac:dyDescent="0.25">
      <c r="A93" s="9"/>
      <c r="B93" s="9"/>
      <c r="C93" s="9"/>
      <c r="D93" s="9"/>
      <c r="E93" s="9"/>
      <c r="F93" s="10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spans="1:44" x14ac:dyDescent="0.25">
      <c r="A94" s="9"/>
      <c r="B94" s="9"/>
      <c r="C94" s="9"/>
      <c r="D94" s="9"/>
      <c r="E94" s="9"/>
      <c r="F94" s="10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spans="1:44" x14ac:dyDescent="0.25">
      <c r="A95" s="9"/>
      <c r="B95" s="9"/>
      <c r="C95" s="9"/>
      <c r="D95" s="9"/>
      <c r="E95" s="9"/>
      <c r="F95" s="103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spans="1:44" x14ac:dyDescent="0.25">
      <c r="A96" s="9"/>
      <c r="B96" s="9"/>
      <c r="C96" s="9"/>
      <c r="D96" s="9"/>
      <c r="E96" s="9"/>
      <c r="F96" s="103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spans="1:44" x14ac:dyDescent="0.25">
      <c r="A97" s="9"/>
      <c r="B97" s="9"/>
      <c r="C97" s="9"/>
      <c r="D97" s="9"/>
      <c r="E97" s="9"/>
      <c r="F97" s="103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spans="1:44" x14ac:dyDescent="0.25">
      <c r="A98" s="9"/>
      <c r="B98" s="9"/>
      <c r="C98" s="9"/>
      <c r="D98" s="9"/>
      <c r="E98" s="9"/>
      <c r="F98" s="103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spans="1:44" x14ac:dyDescent="0.25">
      <c r="A99" s="9"/>
      <c r="B99" s="9"/>
      <c r="C99" s="9"/>
      <c r="D99" s="9"/>
      <c r="E99" s="9"/>
      <c r="F99" s="103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spans="1:44" x14ac:dyDescent="0.25">
      <c r="A100" s="9"/>
      <c r="B100" s="9"/>
      <c r="C100" s="9"/>
      <c r="D100" s="9"/>
      <c r="E100" s="9"/>
      <c r="F100" s="103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spans="1:44" x14ac:dyDescent="0.25">
      <c r="A101" s="9"/>
      <c r="B101" s="9"/>
      <c r="C101" s="9"/>
      <c r="D101" s="9"/>
      <c r="E101" s="9"/>
      <c r="F101" s="103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spans="1:44" x14ac:dyDescent="0.25">
      <c r="A102" s="9"/>
      <c r="B102" s="9"/>
      <c r="C102" s="9"/>
      <c r="D102" s="9"/>
      <c r="E102" s="9"/>
      <c r="F102" s="103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spans="1:44" x14ac:dyDescent="0.25">
      <c r="A103" s="9"/>
      <c r="B103" s="9"/>
      <c r="C103" s="9"/>
      <c r="D103" s="9"/>
      <c r="E103" s="9"/>
      <c r="F103" s="103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x14ac:dyDescent="0.25">
      <c r="A104" s="9"/>
      <c r="B104" s="9"/>
      <c r="C104" s="9"/>
      <c r="D104" s="9"/>
      <c r="E104" s="9"/>
      <c r="F104" s="10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</sheetData>
  <mergeCells count="29">
    <mergeCell ref="AN39:AR39"/>
    <mergeCell ref="A1:AP3"/>
    <mergeCell ref="A4:A6"/>
    <mergeCell ref="B4:B6"/>
    <mergeCell ref="C4:C6"/>
    <mergeCell ref="D4:D6"/>
    <mergeCell ref="E4:F4"/>
    <mergeCell ref="G4:H4"/>
    <mergeCell ref="M4:N4"/>
    <mergeCell ref="K4:L4"/>
    <mergeCell ref="W4:X4"/>
    <mergeCell ref="AG4:AH4"/>
    <mergeCell ref="AI4:AJ4"/>
    <mergeCell ref="O4:P4"/>
    <mergeCell ref="Q4:R4"/>
    <mergeCell ref="S4:T4"/>
    <mergeCell ref="A35:AA35"/>
    <mergeCell ref="U4:V4"/>
    <mergeCell ref="I4:J4"/>
    <mergeCell ref="AP4:AP6"/>
    <mergeCell ref="AA4:AB4"/>
    <mergeCell ref="AC4:AD4"/>
    <mergeCell ref="AE4:AF4"/>
    <mergeCell ref="AK4:AK6"/>
    <mergeCell ref="AL4:AL6"/>
    <mergeCell ref="AM4:AM6"/>
    <mergeCell ref="AN4:AN6"/>
    <mergeCell ref="AO4:AO6"/>
    <mergeCell ref="Y4:Z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2" manualBreakCount="2">
    <brk id="22" max="16383" man="1"/>
    <brk id="46" max="16383" man="1"/>
  </rowBreaks>
  <colBreaks count="1" manualBreakCount="1">
    <brk id="20" max="10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7"/>
  <sheetViews>
    <sheetView topLeftCell="A4" zoomScaleNormal="100" workbookViewId="0">
      <selection activeCell="F24" sqref="F24"/>
    </sheetView>
  </sheetViews>
  <sheetFormatPr defaultRowHeight="15" x14ac:dyDescent="0.25"/>
  <cols>
    <col min="1" max="1" width="5.28515625" customWidth="1"/>
    <col min="2" max="2" width="6.42578125" customWidth="1"/>
    <col min="3" max="3" width="22.28515625" customWidth="1"/>
    <col min="4" max="4" width="16.5703125" customWidth="1"/>
    <col min="5" max="5" width="6.5703125" customWidth="1"/>
    <col min="6" max="6" width="7.85546875" customWidth="1"/>
    <col min="7" max="7" width="6.5703125" customWidth="1"/>
    <col min="8" max="8" width="9.140625" customWidth="1"/>
    <col min="9" max="9" width="6.42578125" customWidth="1"/>
    <col min="10" max="10" width="8.28515625" customWidth="1"/>
    <col min="11" max="11" width="8.7109375" customWidth="1"/>
    <col min="12" max="12" width="9.42578125" customWidth="1"/>
    <col min="13" max="13" width="5.5703125" customWidth="1"/>
    <col min="14" max="14" width="9.140625" customWidth="1"/>
    <col min="15" max="15" width="5.85546875" customWidth="1"/>
    <col min="16" max="16" width="7.85546875" customWidth="1"/>
    <col min="17" max="17" width="6.140625" customWidth="1"/>
    <col min="18" max="18" width="9.140625" customWidth="1"/>
    <col min="19" max="19" width="7.85546875" customWidth="1"/>
    <col min="20" max="20" width="8.28515625" customWidth="1"/>
    <col min="23" max="23" width="7.28515625" customWidth="1"/>
    <col min="24" max="24" width="9.85546875" customWidth="1"/>
    <col min="25" max="25" width="10.85546875" customWidth="1"/>
    <col min="28" max="29" width="6.85546875" customWidth="1"/>
    <col min="30" max="30" width="12.28515625" customWidth="1"/>
  </cols>
  <sheetData>
    <row r="1" spans="1:30" ht="28.5" customHeight="1" x14ac:dyDescent="0.25">
      <c r="A1" s="165" t="s">
        <v>593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</row>
    <row r="2" spans="1:30" ht="26.2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</row>
    <row r="3" spans="1:30" ht="36.7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</row>
    <row r="4" spans="1:30" s="1" customFormat="1" ht="38.25" customHeight="1" x14ac:dyDescent="0.3">
      <c r="A4" s="167" t="s">
        <v>0</v>
      </c>
      <c r="B4" s="170" t="s">
        <v>1</v>
      </c>
      <c r="C4" s="170" t="s">
        <v>2</v>
      </c>
      <c r="D4" s="173" t="s">
        <v>3</v>
      </c>
      <c r="E4" s="176" t="s">
        <v>6</v>
      </c>
      <c r="F4" s="177"/>
      <c r="G4" s="176" t="s">
        <v>434</v>
      </c>
      <c r="H4" s="177"/>
      <c r="I4" s="176" t="s">
        <v>20</v>
      </c>
      <c r="J4" s="177"/>
      <c r="K4" s="176" t="s">
        <v>436</v>
      </c>
      <c r="L4" s="177"/>
      <c r="M4" s="176" t="s">
        <v>25</v>
      </c>
      <c r="N4" s="177"/>
      <c r="O4" s="176" t="s">
        <v>439</v>
      </c>
      <c r="P4" s="177"/>
      <c r="Q4" s="176" t="s">
        <v>442</v>
      </c>
      <c r="R4" s="177"/>
      <c r="S4" s="176" t="s">
        <v>431</v>
      </c>
      <c r="T4" s="177"/>
      <c r="U4" s="167" t="s">
        <v>85</v>
      </c>
      <c r="V4" s="167" t="s">
        <v>86</v>
      </c>
      <c r="W4" s="167" t="s">
        <v>87</v>
      </c>
      <c r="X4" s="180" t="s">
        <v>612</v>
      </c>
      <c r="Y4" s="180" t="s">
        <v>613</v>
      </c>
      <c r="Z4" s="180" t="s">
        <v>614</v>
      </c>
      <c r="AA4" s="180" t="s">
        <v>615</v>
      </c>
      <c r="AB4" s="167" t="s">
        <v>586</v>
      </c>
      <c r="AC4" s="167" t="s">
        <v>587</v>
      </c>
      <c r="AD4" s="173" t="s">
        <v>588</v>
      </c>
    </row>
    <row r="5" spans="1:30" s="3" customFormat="1" ht="33.75" customHeight="1" x14ac:dyDescent="0.3">
      <c r="A5" s="168"/>
      <c r="B5" s="171"/>
      <c r="C5" s="171"/>
      <c r="D5" s="174"/>
      <c r="E5" s="60" t="s">
        <v>7</v>
      </c>
      <c r="F5" s="61">
        <v>1</v>
      </c>
      <c r="G5" s="60" t="s">
        <v>26</v>
      </c>
      <c r="H5" s="60">
        <v>1422</v>
      </c>
      <c r="I5" s="60" t="s">
        <v>21</v>
      </c>
      <c r="J5" s="60">
        <v>6105</v>
      </c>
      <c r="K5" s="60" t="s">
        <v>26</v>
      </c>
      <c r="L5" s="60">
        <v>1435</v>
      </c>
      <c r="M5" s="60" t="s">
        <v>26</v>
      </c>
      <c r="N5" s="60">
        <v>1471</v>
      </c>
      <c r="O5" s="60" t="s">
        <v>26</v>
      </c>
      <c r="P5" s="60">
        <v>1434</v>
      </c>
      <c r="Q5" s="60" t="s">
        <v>26</v>
      </c>
      <c r="R5" s="60">
        <v>1436</v>
      </c>
      <c r="S5" s="60" t="s">
        <v>21</v>
      </c>
      <c r="T5" s="60">
        <v>6102</v>
      </c>
      <c r="U5" s="171"/>
      <c r="V5" s="171"/>
      <c r="W5" s="171"/>
      <c r="X5" s="181"/>
      <c r="Y5" s="181"/>
      <c r="Z5" s="181"/>
      <c r="AA5" s="181"/>
      <c r="AB5" s="171"/>
      <c r="AC5" s="171"/>
      <c r="AD5" s="193"/>
    </row>
    <row r="6" spans="1:30" s="3" customFormat="1" ht="23.25" customHeight="1" x14ac:dyDescent="0.3">
      <c r="A6" s="169"/>
      <c r="B6" s="172"/>
      <c r="C6" s="172"/>
      <c r="D6" s="175"/>
      <c r="E6" s="63" t="s">
        <v>8</v>
      </c>
      <c r="F6" s="63">
        <v>6</v>
      </c>
      <c r="G6" s="63" t="s">
        <v>8</v>
      </c>
      <c r="H6" s="63">
        <v>6</v>
      </c>
      <c r="I6" s="63" t="s">
        <v>8</v>
      </c>
      <c r="J6" s="63">
        <v>8</v>
      </c>
      <c r="K6" s="63" t="s">
        <v>8</v>
      </c>
      <c r="L6" s="63">
        <v>6</v>
      </c>
      <c r="M6" s="63" t="s">
        <v>8</v>
      </c>
      <c r="N6" s="63">
        <v>6</v>
      </c>
      <c r="O6" s="63" t="s">
        <v>8</v>
      </c>
      <c r="P6" s="63">
        <v>6</v>
      </c>
      <c r="Q6" s="63" t="s">
        <v>8</v>
      </c>
      <c r="R6" s="63">
        <v>6</v>
      </c>
      <c r="S6" s="63" t="s">
        <v>8</v>
      </c>
      <c r="T6" s="63">
        <v>8</v>
      </c>
      <c r="U6" s="172"/>
      <c r="V6" s="172"/>
      <c r="W6" s="172"/>
      <c r="X6" s="182"/>
      <c r="Y6" s="182"/>
      <c r="Z6" s="182"/>
      <c r="AA6" s="182"/>
      <c r="AB6" s="172"/>
      <c r="AC6" s="172"/>
      <c r="AD6" s="194"/>
    </row>
    <row r="7" spans="1:30" ht="27.75" customHeight="1" x14ac:dyDescent="0.3">
      <c r="A7" s="65">
        <v>1</v>
      </c>
      <c r="B7" s="65" t="s">
        <v>584</v>
      </c>
      <c r="C7" s="67" t="s">
        <v>407</v>
      </c>
      <c r="D7" s="79" t="s">
        <v>408</v>
      </c>
      <c r="E7" s="81"/>
      <c r="F7" s="81" t="b">
        <f>IF(E7="AA",10, IF(E7="AB",9, IF(E7="BB",8, IF(E7="BC",7,IF(E7="CC",6, IF(E7="CD",5, IF(E7="DD",4,IF(E7="F",0))))))))</f>
        <v>0</v>
      </c>
      <c r="G7" s="81"/>
      <c r="H7" s="81" t="b">
        <f>IF(G7="AA",10, IF(G7="AB",9, IF(G7="BB",8, IF(G7="BC",7,IF(G7="CC",6, IF(G7="CD",5, IF(G7="DD",4,IF(G7="F",0))))))))</f>
        <v>0</v>
      </c>
      <c r="I7" s="81"/>
      <c r="J7" s="81" t="b">
        <f>IF(I7="AA",10, IF(I7="AB",9, IF(I7="BB",8, IF(I7="BC",7,IF(I7="CC",6, IF(I7="CD",5, IF(I7="DD",4,IF(I7="F",0))))))))</f>
        <v>0</v>
      </c>
      <c r="K7" s="81"/>
      <c r="L7" s="81" t="b">
        <f>IF(K7="AA",10, IF(K7="AB",9, IF(K7="BB",8, IF(K7="BC",7,IF(K7="CC",6, IF(K7="CD",5, IF(K7="DD",4,IF(K7="F",0))))))))</f>
        <v>0</v>
      </c>
      <c r="M7" s="81"/>
      <c r="N7" s="81" t="b">
        <f>IF(M7="AA",10, IF(M7="AB",9, IF(M7="BB",8, IF(M7="BC",7,IF(M7="CC",6, IF(M7="CD",5, IF(M7="DD",4,IF(M7="F",0))))))))</f>
        <v>0</v>
      </c>
      <c r="O7" s="81"/>
      <c r="P7" s="81" t="b">
        <f>IF(O7="AA",10, IF(O7="AB",9, IF(O7="BB",8, IF(O7="BC",7,IF(O7="CC",6, IF(O7="CD",5, IF(O7="DD",4,IF(O7="F",0))))))))</f>
        <v>0</v>
      </c>
      <c r="Q7" s="81"/>
      <c r="R7" s="81" t="b">
        <f>IF(Q7="AA",10, IF(Q7="AB",9, IF(Q7="BB",8, IF(Q7="BC",7,IF(Q7="CC",6, IF(Q7="CD",5, IF(Q7="DD",4,IF(Q7="F",0))))))))</f>
        <v>0</v>
      </c>
      <c r="S7" s="80" t="s">
        <v>560</v>
      </c>
      <c r="T7" s="80">
        <f>IF(S7="AA",10, IF(S7="AB",9, IF(S7="BB",8, IF(S7="BC",7,IF(S7="CC",6, IF(S7="CD",5, IF(S7="DD",4,IF(S7="F",0))))))))</f>
        <v>6</v>
      </c>
      <c r="U7" s="80">
        <v>8</v>
      </c>
      <c r="V7" s="80">
        <f>(F7*6+H7*6+J7*8+L7*6+N7*6+P7*6+R7*6+T7*8)</f>
        <v>48</v>
      </c>
      <c r="W7" s="82">
        <f>V7/U7</f>
        <v>6</v>
      </c>
      <c r="X7" s="80">
        <v>20</v>
      </c>
      <c r="Y7" s="80">
        <v>78</v>
      </c>
      <c r="Z7" s="80">
        <v>6</v>
      </c>
      <c r="AA7" s="80">
        <v>42</v>
      </c>
      <c r="AB7" s="80">
        <v>26</v>
      </c>
      <c r="AC7" s="80">
        <v>120</v>
      </c>
      <c r="AD7" s="105">
        <f>(AC7+V7)/(AB7+U7)</f>
        <v>4.9411764705882355</v>
      </c>
    </row>
    <row r="8" spans="1:30" ht="28.5" customHeight="1" x14ac:dyDescent="0.3">
      <c r="A8" s="65">
        <v>2</v>
      </c>
      <c r="B8" s="67" t="s">
        <v>585</v>
      </c>
      <c r="C8" s="66" t="s">
        <v>410</v>
      </c>
      <c r="D8" s="79" t="s">
        <v>409</v>
      </c>
      <c r="E8" s="80" t="s">
        <v>558</v>
      </c>
      <c r="F8" s="80">
        <f t="shared" ref="F8:F17" si="0">IF(E8="AA",10, IF(E8="AB",9, IF(E8="BB",8, IF(E8="BC",7,IF(E8="CC",6, IF(E8="CD",5, IF(E8="DD",4,IF(E8="F",0))))))))</f>
        <v>10</v>
      </c>
      <c r="G8" s="80" t="s">
        <v>561</v>
      </c>
      <c r="H8" s="80">
        <f t="shared" ref="H8:H17" si="1">IF(G8="AA",10, IF(G8="AB",9, IF(G8="BB",8, IF(G8="BC",7,IF(G8="CC",6, IF(G8="CD",5, IF(G8="DD",4,IF(G8="F",0))))))))</f>
        <v>9</v>
      </c>
      <c r="I8" s="81"/>
      <c r="J8" s="81" t="b">
        <f>IF(I8="AA",10, IF(I8="AB",9, IF(I8="BB",8, IF(I8="BC",7,IF(I8="CC",6, IF(I8="CD",5, IF(I8="DD",4,IF(I8="F",0))))))))</f>
        <v>0</v>
      </c>
      <c r="K8" s="81"/>
      <c r="L8" s="81" t="b">
        <f t="shared" ref="L8:L17" si="2">IF(K8="AA",10, IF(K8="AB",9, IF(K8="BB",8, IF(K8="BC",7,IF(K8="CC",6, IF(K8="CD",5, IF(K8="DD",4,IF(K8="F",0))))))))</f>
        <v>0</v>
      </c>
      <c r="M8" s="81"/>
      <c r="N8" s="81" t="b">
        <f t="shared" ref="N8:N17" si="3">IF(M8="AA",10, IF(M8="AB",9, IF(M8="BB",8, IF(M8="BC",7,IF(M8="CC",6, IF(M8="CD",5, IF(M8="DD",4,IF(M8="F",0))))))))</f>
        <v>0</v>
      </c>
      <c r="O8" s="81"/>
      <c r="P8" s="81" t="b">
        <f t="shared" ref="P8:P17" si="4">IF(O8="AA",10, IF(O8="AB",9, IF(O8="BB",8, IF(O8="BC",7,IF(O8="CC",6, IF(O8="CD",5, IF(O8="DD",4,IF(O8="F",0))))))))</f>
        <v>0</v>
      </c>
      <c r="Q8" s="81"/>
      <c r="R8" s="81" t="b">
        <f t="shared" ref="R8:R17" si="5">IF(Q8="AA",10, IF(Q8="AB",9, IF(Q8="BB",8, IF(Q8="BC",7,IF(Q8="CC",6, IF(Q8="CD",5, IF(Q8="DD",4,IF(Q8="F",0))))))))</f>
        <v>0</v>
      </c>
      <c r="S8" s="80" t="s">
        <v>560</v>
      </c>
      <c r="T8" s="80">
        <f t="shared" ref="T8:T17" si="6">IF(S8="AA",10, IF(S8="AB",9, IF(S8="BB",8, IF(S8="BC",7,IF(S8="CC",6, IF(S8="CD",5, IF(S8="DD",4,IF(S8="F",0))))))))</f>
        <v>6</v>
      </c>
      <c r="U8" s="80">
        <v>20</v>
      </c>
      <c r="V8" s="80">
        <f t="shared" ref="V8:V17" si="7">(F8*6+H8*6+J8*8+L8*6+N8*6+P8*6+R8*6+T8*8)</f>
        <v>162</v>
      </c>
      <c r="W8" s="82">
        <f t="shared" ref="W8:W17" si="8">V8/U8</f>
        <v>8.1</v>
      </c>
      <c r="X8" s="81"/>
      <c r="Y8" s="81"/>
      <c r="Z8" s="81"/>
      <c r="AA8" s="81"/>
      <c r="AB8" s="81"/>
      <c r="AC8" s="81"/>
      <c r="AD8" s="105">
        <f t="shared" ref="AD8:AD12" si="9">(AC8+V8)/(AB8+U8)</f>
        <v>8.1</v>
      </c>
    </row>
    <row r="9" spans="1:30" ht="29.25" customHeight="1" x14ac:dyDescent="0.3">
      <c r="A9" s="65">
        <v>3</v>
      </c>
      <c r="B9" s="67" t="s">
        <v>585</v>
      </c>
      <c r="C9" s="65" t="s">
        <v>411</v>
      </c>
      <c r="D9" s="79" t="s">
        <v>412</v>
      </c>
      <c r="E9" s="80" t="s">
        <v>561</v>
      </c>
      <c r="F9" s="80">
        <f t="shared" si="0"/>
        <v>9</v>
      </c>
      <c r="G9" s="81"/>
      <c r="H9" s="81" t="b">
        <f t="shared" si="1"/>
        <v>0</v>
      </c>
      <c r="I9" s="80" t="s">
        <v>561</v>
      </c>
      <c r="J9" s="80">
        <f t="shared" ref="J9:J17" si="10">IF(I9="AA",10, IF(I9="AB",9, IF(I9="BB",8, IF(I9="BC",7,IF(I9="CC",6, IF(I9="CD",5, IF(I9="DD",4,IF(I9="F",0))))))))</f>
        <v>9</v>
      </c>
      <c r="K9" s="80" t="s">
        <v>561</v>
      </c>
      <c r="L9" s="80">
        <f t="shared" si="2"/>
        <v>9</v>
      </c>
      <c r="M9" s="80" t="s">
        <v>559</v>
      </c>
      <c r="N9" s="80">
        <f t="shared" si="3"/>
        <v>8</v>
      </c>
      <c r="O9" s="81"/>
      <c r="P9" s="81" t="b">
        <f t="shared" si="4"/>
        <v>0</v>
      </c>
      <c r="Q9" s="81"/>
      <c r="R9" s="81" t="b">
        <f t="shared" si="5"/>
        <v>0</v>
      </c>
      <c r="S9" s="81"/>
      <c r="T9" s="81" t="b">
        <f t="shared" si="6"/>
        <v>0</v>
      </c>
      <c r="U9" s="80">
        <v>26</v>
      </c>
      <c r="V9" s="80">
        <f t="shared" si="7"/>
        <v>228</v>
      </c>
      <c r="W9" s="82">
        <f t="shared" si="8"/>
        <v>8.7692307692307701</v>
      </c>
      <c r="X9" s="81"/>
      <c r="Y9" s="81"/>
      <c r="Z9" s="81"/>
      <c r="AA9" s="81"/>
      <c r="AB9" s="81"/>
      <c r="AC9" s="81"/>
      <c r="AD9" s="105">
        <f t="shared" si="9"/>
        <v>8.7692307692307701</v>
      </c>
    </row>
    <row r="10" spans="1:30" ht="31.5" customHeight="1" x14ac:dyDescent="0.3">
      <c r="A10" s="65">
        <v>4</v>
      </c>
      <c r="B10" s="67" t="s">
        <v>585</v>
      </c>
      <c r="C10" s="65" t="s">
        <v>421</v>
      </c>
      <c r="D10" s="79" t="s">
        <v>413</v>
      </c>
      <c r="E10" s="80" t="s">
        <v>559</v>
      </c>
      <c r="F10" s="80">
        <f t="shared" si="0"/>
        <v>8</v>
      </c>
      <c r="G10" s="81"/>
      <c r="H10" s="81" t="b">
        <f t="shared" si="1"/>
        <v>0</v>
      </c>
      <c r="I10" s="81"/>
      <c r="J10" s="81" t="b">
        <f t="shared" si="10"/>
        <v>0</v>
      </c>
      <c r="K10" s="80" t="s">
        <v>561</v>
      </c>
      <c r="L10" s="80">
        <f t="shared" si="2"/>
        <v>9</v>
      </c>
      <c r="M10" s="80" t="s">
        <v>558</v>
      </c>
      <c r="N10" s="80">
        <f t="shared" si="3"/>
        <v>10</v>
      </c>
      <c r="O10" s="81"/>
      <c r="P10" s="81" t="b">
        <f t="shared" si="4"/>
        <v>0</v>
      </c>
      <c r="Q10" s="81"/>
      <c r="R10" s="81" t="b">
        <f t="shared" si="5"/>
        <v>0</v>
      </c>
      <c r="S10" s="81"/>
      <c r="T10" s="81" t="b">
        <f t="shared" si="6"/>
        <v>0</v>
      </c>
      <c r="U10" s="80">
        <v>18</v>
      </c>
      <c r="V10" s="80">
        <f t="shared" si="7"/>
        <v>162</v>
      </c>
      <c r="W10" s="82">
        <f t="shared" si="8"/>
        <v>9</v>
      </c>
      <c r="X10" s="81"/>
      <c r="Y10" s="81"/>
      <c r="Z10" s="81"/>
      <c r="AA10" s="81"/>
      <c r="AB10" s="81"/>
      <c r="AC10" s="81"/>
      <c r="AD10" s="105">
        <f t="shared" si="9"/>
        <v>9</v>
      </c>
    </row>
    <row r="11" spans="1:30" ht="24.75" customHeight="1" x14ac:dyDescent="0.3">
      <c r="A11" s="65">
        <v>5</v>
      </c>
      <c r="B11" s="67" t="s">
        <v>585</v>
      </c>
      <c r="C11" s="65" t="s">
        <v>422</v>
      </c>
      <c r="D11" s="79" t="s">
        <v>414</v>
      </c>
      <c r="E11" s="80" t="s">
        <v>560</v>
      </c>
      <c r="F11" s="80">
        <f t="shared" si="0"/>
        <v>6</v>
      </c>
      <c r="G11" s="81"/>
      <c r="H11" s="81" t="b">
        <f t="shared" si="1"/>
        <v>0</v>
      </c>
      <c r="I11" s="80" t="s">
        <v>566</v>
      </c>
      <c r="J11" s="80">
        <f t="shared" si="10"/>
        <v>4</v>
      </c>
      <c r="K11" s="80" t="s">
        <v>559</v>
      </c>
      <c r="L11" s="80">
        <f t="shared" si="2"/>
        <v>8</v>
      </c>
      <c r="M11" s="81"/>
      <c r="N11" s="81" t="b">
        <f t="shared" si="3"/>
        <v>0</v>
      </c>
      <c r="O11" s="81"/>
      <c r="P11" s="81" t="b">
        <f t="shared" si="4"/>
        <v>0</v>
      </c>
      <c r="Q11" s="81"/>
      <c r="R11" s="81" t="b">
        <f t="shared" si="5"/>
        <v>0</v>
      </c>
      <c r="S11" s="81"/>
      <c r="T11" s="81" t="b">
        <f t="shared" si="6"/>
        <v>0</v>
      </c>
      <c r="U11" s="80">
        <v>20</v>
      </c>
      <c r="V11" s="80">
        <f t="shared" si="7"/>
        <v>116</v>
      </c>
      <c r="W11" s="82">
        <f t="shared" si="8"/>
        <v>5.8</v>
      </c>
      <c r="X11" s="81"/>
      <c r="Y11" s="81"/>
      <c r="Z11" s="81"/>
      <c r="AA11" s="81"/>
      <c r="AB11" s="81"/>
      <c r="AC11" s="81"/>
      <c r="AD11" s="105">
        <f t="shared" si="9"/>
        <v>5.8</v>
      </c>
    </row>
    <row r="12" spans="1:30" ht="30.75" customHeight="1" x14ac:dyDescent="0.3">
      <c r="A12" s="65">
        <v>6</v>
      </c>
      <c r="B12" s="67" t="s">
        <v>585</v>
      </c>
      <c r="C12" s="66" t="s">
        <v>423</v>
      </c>
      <c r="D12" s="79" t="s">
        <v>415</v>
      </c>
      <c r="E12" s="80" t="s">
        <v>561</v>
      </c>
      <c r="F12" s="80">
        <f t="shared" si="0"/>
        <v>9</v>
      </c>
      <c r="G12" s="80" t="s">
        <v>557</v>
      </c>
      <c r="H12" s="80">
        <f t="shared" si="1"/>
        <v>7</v>
      </c>
      <c r="I12" s="81"/>
      <c r="J12" s="81" t="b">
        <f t="shared" si="10"/>
        <v>0</v>
      </c>
      <c r="K12" s="81"/>
      <c r="L12" s="81" t="b">
        <f t="shared" si="2"/>
        <v>0</v>
      </c>
      <c r="M12" s="80" t="s">
        <v>558</v>
      </c>
      <c r="N12" s="80">
        <f t="shared" si="3"/>
        <v>10</v>
      </c>
      <c r="O12" s="81"/>
      <c r="P12" s="81" t="b">
        <f t="shared" si="4"/>
        <v>0</v>
      </c>
      <c r="Q12" s="81"/>
      <c r="R12" s="81" t="b">
        <f t="shared" si="5"/>
        <v>0</v>
      </c>
      <c r="S12" s="81"/>
      <c r="T12" s="81" t="b">
        <f t="shared" si="6"/>
        <v>0</v>
      </c>
      <c r="U12" s="80">
        <v>18</v>
      </c>
      <c r="V12" s="80">
        <f t="shared" si="7"/>
        <v>156</v>
      </c>
      <c r="W12" s="82">
        <f t="shared" si="8"/>
        <v>8.6666666666666661</v>
      </c>
      <c r="X12" s="81"/>
      <c r="Y12" s="81"/>
      <c r="Z12" s="81"/>
      <c r="AA12" s="81"/>
      <c r="AB12" s="81"/>
      <c r="AC12" s="81"/>
      <c r="AD12" s="105">
        <f t="shared" si="9"/>
        <v>8.6666666666666661</v>
      </c>
    </row>
    <row r="13" spans="1:30" ht="27" customHeight="1" x14ac:dyDescent="0.3">
      <c r="A13" s="65">
        <v>7</v>
      </c>
      <c r="B13" s="65" t="s">
        <v>575</v>
      </c>
      <c r="C13" s="65" t="s">
        <v>424</v>
      </c>
      <c r="D13" s="79" t="s">
        <v>416</v>
      </c>
      <c r="E13" s="80" t="s">
        <v>561</v>
      </c>
      <c r="F13" s="80">
        <f t="shared" si="0"/>
        <v>9</v>
      </c>
      <c r="G13" s="81"/>
      <c r="H13" s="81" t="b">
        <f t="shared" si="1"/>
        <v>0</v>
      </c>
      <c r="I13" s="80" t="s">
        <v>557</v>
      </c>
      <c r="J13" s="80">
        <f t="shared" si="10"/>
        <v>7</v>
      </c>
      <c r="K13" s="81"/>
      <c r="L13" s="81" t="b">
        <f t="shared" si="2"/>
        <v>0</v>
      </c>
      <c r="M13" s="81"/>
      <c r="N13" s="81" t="b">
        <f t="shared" si="3"/>
        <v>0</v>
      </c>
      <c r="O13" s="80" t="s">
        <v>559</v>
      </c>
      <c r="P13" s="80">
        <f t="shared" si="4"/>
        <v>8</v>
      </c>
      <c r="Q13" s="81"/>
      <c r="R13" s="81" t="b">
        <f t="shared" si="5"/>
        <v>0</v>
      </c>
      <c r="S13" s="81"/>
      <c r="T13" s="81" t="b">
        <f t="shared" si="6"/>
        <v>0</v>
      </c>
      <c r="U13" s="80">
        <v>20</v>
      </c>
      <c r="V13" s="80">
        <f t="shared" si="7"/>
        <v>158</v>
      </c>
      <c r="W13" s="82">
        <f t="shared" si="8"/>
        <v>7.9</v>
      </c>
      <c r="X13" s="81"/>
      <c r="Y13" s="81"/>
      <c r="Z13" s="81"/>
      <c r="AA13" s="81"/>
      <c r="AB13" s="81"/>
      <c r="AC13" s="81"/>
      <c r="AD13" s="81">
        <v>0</v>
      </c>
    </row>
    <row r="14" spans="1:30" ht="35.25" customHeight="1" x14ac:dyDescent="0.3">
      <c r="A14" s="65">
        <v>8</v>
      </c>
      <c r="B14" s="65" t="s">
        <v>575</v>
      </c>
      <c r="C14" s="66" t="s">
        <v>425</v>
      </c>
      <c r="D14" s="79" t="s">
        <v>417</v>
      </c>
      <c r="E14" s="80" t="s">
        <v>561</v>
      </c>
      <c r="F14" s="80">
        <f t="shared" si="0"/>
        <v>9</v>
      </c>
      <c r="G14" s="81"/>
      <c r="H14" s="81" t="b">
        <f t="shared" si="1"/>
        <v>0</v>
      </c>
      <c r="I14" s="81"/>
      <c r="J14" s="81" t="b">
        <f t="shared" si="10"/>
        <v>0</v>
      </c>
      <c r="K14" s="81"/>
      <c r="L14" s="81" t="b">
        <f t="shared" si="2"/>
        <v>0</v>
      </c>
      <c r="M14" s="80" t="s">
        <v>561</v>
      </c>
      <c r="N14" s="80">
        <f t="shared" si="3"/>
        <v>9</v>
      </c>
      <c r="O14" s="81"/>
      <c r="P14" s="81" t="b">
        <f t="shared" si="4"/>
        <v>0</v>
      </c>
      <c r="Q14" s="80" t="s">
        <v>561</v>
      </c>
      <c r="R14" s="80">
        <f t="shared" si="5"/>
        <v>9</v>
      </c>
      <c r="S14" s="81"/>
      <c r="T14" s="81" t="b">
        <f t="shared" si="6"/>
        <v>0</v>
      </c>
      <c r="U14" s="80">
        <v>18</v>
      </c>
      <c r="V14" s="80">
        <f t="shared" si="7"/>
        <v>162</v>
      </c>
      <c r="W14" s="82">
        <f t="shared" si="8"/>
        <v>9</v>
      </c>
      <c r="X14" s="81"/>
      <c r="Y14" s="81"/>
      <c r="Z14" s="81"/>
      <c r="AA14" s="81"/>
      <c r="AB14" s="81"/>
      <c r="AC14" s="81"/>
      <c r="AD14" s="81">
        <v>0</v>
      </c>
    </row>
    <row r="15" spans="1:30" ht="34.5" customHeight="1" x14ac:dyDescent="0.3">
      <c r="A15" s="65">
        <v>9</v>
      </c>
      <c r="B15" s="65" t="s">
        <v>575</v>
      </c>
      <c r="C15" s="66" t="s">
        <v>426</v>
      </c>
      <c r="D15" s="79" t="s">
        <v>418</v>
      </c>
      <c r="E15" s="80" t="s">
        <v>559</v>
      </c>
      <c r="F15" s="80">
        <f t="shared" si="0"/>
        <v>8</v>
      </c>
      <c r="G15" s="81"/>
      <c r="H15" s="81" t="b">
        <f t="shared" si="1"/>
        <v>0</v>
      </c>
      <c r="I15" s="81"/>
      <c r="J15" s="81" t="b">
        <f t="shared" si="10"/>
        <v>0</v>
      </c>
      <c r="K15" s="81"/>
      <c r="L15" s="81" t="b">
        <f t="shared" si="2"/>
        <v>0</v>
      </c>
      <c r="M15" s="80" t="s">
        <v>557</v>
      </c>
      <c r="N15" s="80">
        <f t="shared" si="3"/>
        <v>7</v>
      </c>
      <c r="O15" s="81"/>
      <c r="P15" s="81" t="b">
        <f t="shared" si="4"/>
        <v>0</v>
      </c>
      <c r="Q15" s="80" t="s">
        <v>559</v>
      </c>
      <c r="R15" s="80">
        <f t="shared" si="5"/>
        <v>8</v>
      </c>
      <c r="S15" s="81"/>
      <c r="T15" s="81" t="b">
        <f t="shared" si="6"/>
        <v>0</v>
      </c>
      <c r="U15" s="80">
        <v>18</v>
      </c>
      <c r="V15" s="80">
        <f t="shared" si="7"/>
        <v>138</v>
      </c>
      <c r="W15" s="82">
        <f t="shared" si="8"/>
        <v>7.666666666666667</v>
      </c>
      <c r="X15" s="81"/>
      <c r="Y15" s="81"/>
      <c r="Z15" s="81"/>
      <c r="AA15" s="81"/>
      <c r="AB15" s="81"/>
      <c r="AC15" s="81"/>
      <c r="AD15" s="81">
        <v>0</v>
      </c>
    </row>
    <row r="16" spans="1:30" ht="28.5" customHeight="1" x14ac:dyDescent="0.3">
      <c r="A16" s="65">
        <v>10</v>
      </c>
      <c r="B16" s="65" t="s">
        <v>575</v>
      </c>
      <c r="C16" s="66" t="s">
        <v>427</v>
      </c>
      <c r="D16" s="79" t="s">
        <v>419</v>
      </c>
      <c r="E16" s="80" t="s">
        <v>558</v>
      </c>
      <c r="F16" s="80">
        <f t="shared" si="0"/>
        <v>10</v>
      </c>
      <c r="G16" s="80" t="s">
        <v>561</v>
      </c>
      <c r="H16" s="80">
        <f t="shared" si="1"/>
        <v>9</v>
      </c>
      <c r="I16" s="81"/>
      <c r="J16" s="81" t="b">
        <f t="shared" si="10"/>
        <v>0</v>
      </c>
      <c r="K16" s="81"/>
      <c r="L16" s="81" t="b">
        <f t="shared" si="2"/>
        <v>0</v>
      </c>
      <c r="M16" s="81"/>
      <c r="N16" s="81" t="b">
        <f t="shared" si="3"/>
        <v>0</v>
      </c>
      <c r="O16" s="81"/>
      <c r="P16" s="81" t="b">
        <f t="shared" si="4"/>
        <v>0</v>
      </c>
      <c r="Q16" s="80" t="s">
        <v>558</v>
      </c>
      <c r="R16" s="80">
        <f t="shared" si="5"/>
        <v>10</v>
      </c>
      <c r="S16" s="81"/>
      <c r="T16" s="81" t="b">
        <f t="shared" si="6"/>
        <v>0</v>
      </c>
      <c r="U16" s="80">
        <v>18</v>
      </c>
      <c r="V16" s="80">
        <f t="shared" si="7"/>
        <v>174</v>
      </c>
      <c r="W16" s="82">
        <f t="shared" si="8"/>
        <v>9.6666666666666661</v>
      </c>
      <c r="X16" s="81"/>
      <c r="Y16" s="81"/>
      <c r="Z16" s="81"/>
      <c r="AA16" s="81"/>
      <c r="AB16" s="81"/>
      <c r="AC16" s="81"/>
      <c r="AD16" s="81">
        <v>0</v>
      </c>
    </row>
    <row r="17" spans="1:30" ht="24.75" customHeight="1" x14ac:dyDescent="0.3">
      <c r="A17" s="65">
        <v>11</v>
      </c>
      <c r="B17" s="65" t="s">
        <v>575</v>
      </c>
      <c r="C17" s="65" t="s">
        <v>428</v>
      </c>
      <c r="D17" s="79" t="s">
        <v>420</v>
      </c>
      <c r="E17" s="80" t="s">
        <v>561</v>
      </c>
      <c r="F17" s="80">
        <f t="shared" si="0"/>
        <v>9</v>
      </c>
      <c r="G17" s="80" t="s">
        <v>557</v>
      </c>
      <c r="H17" s="80">
        <f t="shared" si="1"/>
        <v>7</v>
      </c>
      <c r="I17" s="81"/>
      <c r="J17" s="81" t="b">
        <f t="shared" si="10"/>
        <v>0</v>
      </c>
      <c r="K17" s="81"/>
      <c r="L17" s="81" t="b">
        <f t="shared" si="2"/>
        <v>0</v>
      </c>
      <c r="M17" s="81"/>
      <c r="N17" s="81" t="b">
        <f t="shared" si="3"/>
        <v>0</v>
      </c>
      <c r="O17" s="81"/>
      <c r="P17" s="81" t="b">
        <f t="shared" si="4"/>
        <v>0</v>
      </c>
      <c r="Q17" s="81"/>
      <c r="R17" s="81" t="b">
        <f t="shared" si="5"/>
        <v>0</v>
      </c>
      <c r="S17" s="80" t="s">
        <v>557</v>
      </c>
      <c r="T17" s="80">
        <f t="shared" si="6"/>
        <v>7</v>
      </c>
      <c r="U17" s="80">
        <v>20</v>
      </c>
      <c r="V17" s="80">
        <f t="shared" si="7"/>
        <v>152</v>
      </c>
      <c r="W17" s="82">
        <f t="shared" si="8"/>
        <v>7.6</v>
      </c>
      <c r="X17" s="81"/>
      <c r="Y17" s="81"/>
      <c r="Z17" s="81"/>
      <c r="AA17" s="81"/>
      <c r="AB17" s="81"/>
      <c r="AC17" s="81"/>
      <c r="AD17" s="81">
        <v>0</v>
      </c>
    </row>
    <row r="18" spans="1:30" ht="14.25" customHeight="1" x14ac:dyDescent="0.25">
      <c r="H18" s="2"/>
    </row>
    <row r="19" spans="1:30" ht="33" customHeight="1" x14ac:dyDescent="0.25">
      <c r="A19" s="34" t="s">
        <v>6</v>
      </c>
      <c r="B19" s="37" t="s">
        <v>15</v>
      </c>
      <c r="C19" s="34" t="s">
        <v>16</v>
      </c>
      <c r="D19" s="34"/>
      <c r="E19" s="34"/>
      <c r="F19" s="34" t="s">
        <v>434</v>
      </c>
      <c r="G19" s="35" t="s">
        <v>432</v>
      </c>
      <c r="H19" s="36" t="s">
        <v>433</v>
      </c>
      <c r="I19" s="34"/>
      <c r="J19" s="34"/>
      <c r="K19" s="37"/>
      <c r="L19" s="37"/>
      <c r="M19" s="37"/>
      <c r="N19" s="34"/>
      <c r="O19" s="34" t="s">
        <v>439</v>
      </c>
      <c r="P19" s="37" t="s">
        <v>440</v>
      </c>
      <c r="Q19" s="34" t="s">
        <v>438</v>
      </c>
      <c r="R19" s="34"/>
      <c r="S19" s="34"/>
      <c r="T19" s="34"/>
      <c r="U19" s="34"/>
      <c r="V19" s="34"/>
    </row>
    <row r="20" spans="1:30" ht="42" customHeight="1" x14ac:dyDescent="0.25">
      <c r="A20" s="37" t="s">
        <v>20</v>
      </c>
      <c r="B20" s="37" t="s">
        <v>22</v>
      </c>
      <c r="C20" s="37" t="s">
        <v>277</v>
      </c>
      <c r="D20" s="34"/>
      <c r="E20" s="34"/>
      <c r="F20" s="34" t="s">
        <v>436</v>
      </c>
      <c r="G20" s="37" t="s">
        <v>437</v>
      </c>
      <c r="H20" s="36" t="s">
        <v>435</v>
      </c>
      <c r="I20" s="34"/>
      <c r="J20" s="34"/>
      <c r="K20" s="37"/>
      <c r="L20" s="34"/>
      <c r="M20" s="37"/>
      <c r="N20" s="34"/>
      <c r="O20" s="34" t="s">
        <v>442</v>
      </c>
      <c r="P20" s="37" t="s">
        <v>443</v>
      </c>
      <c r="Q20" s="34" t="s">
        <v>441</v>
      </c>
      <c r="R20" s="34"/>
      <c r="S20" s="34"/>
      <c r="T20" s="34"/>
      <c r="U20" s="34"/>
      <c r="V20" s="34"/>
    </row>
    <row r="21" spans="1:30" ht="31.5" x14ac:dyDescent="0.25">
      <c r="A21" s="34" t="s">
        <v>431</v>
      </c>
      <c r="B21" s="37" t="s">
        <v>430</v>
      </c>
      <c r="C21" s="34" t="s">
        <v>429</v>
      </c>
      <c r="D21" s="34"/>
      <c r="E21" s="34"/>
      <c r="F21" s="34" t="s">
        <v>25</v>
      </c>
      <c r="G21" s="37" t="s">
        <v>30</v>
      </c>
      <c r="H21" s="38" t="s">
        <v>31</v>
      </c>
      <c r="I21" s="34"/>
      <c r="J21" s="34"/>
      <c r="K21" s="37"/>
      <c r="L21" s="34"/>
      <c r="M21" s="37"/>
      <c r="N21" s="34"/>
      <c r="O21" s="34"/>
      <c r="P21" s="34"/>
      <c r="Q21" s="34"/>
      <c r="R21" s="34"/>
      <c r="S21" s="34"/>
      <c r="T21" s="34"/>
      <c r="U21" s="34"/>
      <c r="V21" s="34"/>
    </row>
    <row r="22" spans="1:30" ht="15.75" x14ac:dyDescent="0.25">
      <c r="A22" s="34"/>
      <c r="B22" s="37"/>
      <c r="C22" s="34"/>
      <c r="D22" s="34"/>
      <c r="E22" s="34"/>
      <c r="F22" s="34"/>
      <c r="G22" s="37"/>
      <c r="H22" s="38"/>
      <c r="I22" s="34"/>
      <c r="J22" s="34"/>
      <c r="K22" s="37"/>
      <c r="L22" s="34"/>
      <c r="M22" s="37"/>
      <c r="N22" s="34"/>
      <c r="O22" s="34"/>
      <c r="P22" s="34"/>
      <c r="Q22" s="34"/>
      <c r="R22" s="34"/>
      <c r="S22" s="34"/>
      <c r="T22" s="34"/>
      <c r="U22" s="34"/>
      <c r="V22" s="34"/>
    </row>
    <row r="23" spans="1:30" ht="15.75" x14ac:dyDescent="0.25">
      <c r="A23" s="37"/>
      <c r="B23" s="39"/>
      <c r="C23" s="34"/>
      <c r="D23" s="34"/>
      <c r="E23" s="34"/>
      <c r="F23" s="34"/>
      <c r="G23" s="34"/>
      <c r="H23" s="39"/>
      <c r="I23" s="34"/>
      <c r="J23" s="34"/>
      <c r="K23" s="39"/>
      <c r="L23" s="34"/>
      <c r="M23" s="39"/>
      <c r="N23" s="34"/>
      <c r="O23" s="34"/>
      <c r="P23" s="34"/>
      <c r="Q23" s="34"/>
      <c r="R23" s="34"/>
      <c r="S23" s="34"/>
      <c r="T23" s="34"/>
      <c r="U23" s="34"/>
      <c r="V23" s="34"/>
    </row>
    <row r="24" spans="1:30" x14ac:dyDescent="0.25">
      <c r="A24" s="2"/>
      <c r="B24" s="4"/>
      <c r="H24" s="4"/>
      <c r="K24" s="4"/>
      <c r="T24" s="2"/>
    </row>
    <row r="25" spans="1:30" x14ac:dyDescent="0.25">
      <c r="C25" s="2"/>
    </row>
    <row r="26" spans="1:30" x14ac:dyDescent="0.25">
      <c r="C26" s="2"/>
    </row>
    <row r="27" spans="1:30" s="32" customFormat="1" ht="17.25" x14ac:dyDescent="0.3">
      <c r="B27" s="40"/>
      <c r="C27" s="40"/>
      <c r="D27" s="32" t="s">
        <v>598</v>
      </c>
      <c r="L27" s="32" t="s">
        <v>602</v>
      </c>
      <c r="U27" s="32" t="s">
        <v>600</v>
      </c>
      <c r="Z27" s="32" t="s">
        <v>601</v>
      </c>
    </row>
  </sheetData>
  <mergeCells count="23">
    <mergeCell ref="A1:AD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AD4:AD6"/>
    <mergeCell ref="U4:U6"/>
    <mergeCell ref="V4:V6"/>
    <mergeCell ref="O4:P4"/>
    <mergeCell ref="Q4:R4"/>
    <mergeCell ref="S4:T4"/>
    <mergeCell ref="W4:W6"/>
    <mergeCell ref="Z4:Z6"/>
    <mergeCell ref="AA4:AA6"/>
    <mergeCell ref="AB4:AB6"/>
    <mergeCell ref="AC4:AC6"/>
    <mergeCell ref="X4:X6"/>
    <mergeCell ref="Y4:Y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zoomScaleNormal="100" workbookViewId="0">
      <selection activeCell="N7" sqref="N7"/>
    </sheetView>
  </sheetViews>
  <sheetFormatPr defaultRowHeight="15" x14ac:dyDescent="0.25"/>
  <cols>
    <col min="1" max="1" width="5.28515625" customWidth="1"/>
    <col min="2" max="2" width="7.5703125" customWidth="1"/>
    <col min="3" max="3" width="22.28515625" customWidth="1"/>
    <col min="4" max="4" width="19.140625" customWidth="1"/>
    <col min="5" max="5" width="8" customWidth="1"/>
    <col min="6" max="6" width="7.28515625" customWidth="1"/>
    <col min="7" max="7" width="6.5703125" customWidth="1"/>
    <col min="8" max="8" width="8" customWidth="1"/>
    <col min="9" max="9" width="6.42578125" customWidth="1"/>
    <col min="10" max="10" width="8.7109375" customWidth="1"/>
    <col min="11" max="11" width="8" customWidth="1"/>
    <col min="12" max="12" width="10.28515625" customWidth="1"/>
    <col min="15" max="15" width="7.28515625" customWidth="1"/>
    <col min="16" max="16" width="6" customWidth="1"/>
    <col min="17" max="17" width="6.85546875" customWidth="1"/>
    <col min="18" max="18" width="10.140625" customWidth="1"/>
  </cols>
  <sheetData>
    <row r="1" spans="1:19" ht="28.5" customHeight="1" x14ac:dyDescent="0.25">
      <c r="A1" s="202" t="s">
        <v>594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9" ht="26.25" customHeight="1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57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1:19" s="1" customFormat="1" ht="17.25" customHeight="1" x14ac:dyDescent="0.3">
      <c r="A4" s="199" t="s">
        <v>0</v>
      </c>
      <c r="B4" s="206" t="s">
        <v>1</v>
      </c>
      <c r="C4" s="206" t="s">
        <v>2</v>
      </c>
      <c r="D4" s="196" t="s">
        <v>3</v>
      </c>
      <c r="E4" s="209" t="s">
        <v>6</v>
      </c>
      <c r="F4" s="210"/>
      <c r="G4" s="209" t="s">
        <v>284</v>
      </c>
      <c r="H4" s="210"/>
      <c r="I4" s="209" t="s">
        <v>308</v>
      </c>
      <c r="J4" s="210"/>
      <c r="K4" s="209" t="s">
        <v>452</v>
      </c>
      <c r="L4" s="210"/>
      <c r="M4" s="199" t="s">
        <v>85</v>
      </c>
      <c r="N4" s="199" t="s">
        <v>86</v>
      </c>
      <c r="O4" s="199" t="s">
        <v>87</v>
      </c>
      <c r="P4" s="199" t="s">
        <v>605</v>
      </c>
      <c r="Q4" s="199" t="s">
        <v>606</v>
      </c>
      <c r="R4" s="196" t="s">
        <v>607</v>
      </c>
      <c r="S4" s="32"/>
    </row>
    <row r="5" spans="1:19" s="3" customFormat="1" ht="42" customHeight="1" x14ac:dyDescent="0.3">
      <c r="A5" s="204"/>
      <c r="B5" s="200"/>
      <c r="C5" s="200"/>
      <c r="D5" s="207"/>
      <c r="E5" s="108" t="s">
        <v>7</v>
      </c>
      <c r="F5" s="109">
        <v>1</v>
      </c>
      <c r="G5" s="108" t="s">
        <v>282</v>
      </c>
      <c r="H5" s="108">
        <v>501</v>
      </c>
      <c r="I5" s="108" t="s">
        <v>282</v>
      </c>
      <c r="J5" s="108">
        <v>513</v>
      </c>
      <c r="K5" s="108" t="s">
        <v>454</v>
      </c>
      <c r="L5" s="108">
        <v>5003</v>
      </c>
      <c r="M5" s="200"/>
      <c r="N5" s="200"/>
      <c r="O5" s="200"/>
      <c r="P5" s="200"/>
      <c r="Q5" s="200"/>
      <c r="R5" s="197"/>
      <c r="S5" s="50"/>
    </row>
    <row r="6" spans="1:19" s="3" customFormat="1" ht="45.75" customHeight="1" x14ac:dyDescent="0.3">
      <c r="A6" s="205"/>
      <c r="B6" s="201"/>
      <c r="C6" s="201"/>
      <c r="D6" s="208"/>
      <c r="E6" s="110" t="s">
        <v>8</v>
      </c>
      <c r="F6" s="110">
        <v>6</v>
      </c>
      <c r="G6" s="110" t="s">
        <v>8</v>
      </c>
      <c r="H6" s="110">
        <v>6</v>
      </c>
      <c r="I6" s="110" t="s">
        <v>8</v>
      </c>
      <c r="J6" s="110">
        <v>6</v>
      </c>
      <c r="K6" s="110" t="s">
        <v>8</v>
      </c>
      <c r="L6" s="110">
        <v>6</v>
      </c>
      <c r="M6" s="201"/>
      <c r="N6" s="201"/>
      <c r="O6" s="201"/>
      <c r="P6" s="201"/>
      <c r="Q6" s="201"/>
      <c r="R6" s="198"/>
      <c r="S6" s="50"/>
    </row>
    <row r="7" spans="1:19" ht="48.75" customHeight="1" x14ac:dyDescent="0.3">
      <c r="A7" s="111">
        <v>1</v>
      </c>
      <c r="B7" s="111" t="s">
        <v>585</v>
      </c>
      <c r="C7" s="112" t="s">
        <v>447</v>
      </c>
      <c r="D7" s="111" t="s">
        <v>444</v>
      </c>
      <c r="E7" s="107" t="s">
        <v>561</v>
      </c>
      <c r="F7" s="107">
        <f>IF(E7="AA",10, IF(E7="AB",9, IF(E7="BB",8, IF(E7="BC",7,IF(E7="CC",6, IF(E7="CD",5, IF(E7="DD",4,IF(E7="F",0))))))))</f>
        <v>9</v>
      </c>
      <c r="G7" s="107" t="s">
        <v>561</v>
      </c>
      <c r="H7" s="107">
        <f>IF(G7="AA",10, IF(G7="AB",9, IF(G7="BB",8, IF(G7="BC",7,IF(G7="CC",6, IF(G7="CD",5, IF(G7="DD",4,IF(G7="F",0))))))))</f>
        <v>9</v>
      </c>
      <c r="I7" s="113"/>
      <c r="J7" s="113" t="b">
        <f>IF(I7="AA",10, IF(I7="AB",9, IF(I7="BB",8, IF(I7="BC",7,IF(I7="CC",6, IF(I7="CD",5, IF(I7="DD",4,IF(I7="F",0))))))))</f>
        <v>0</v>
      </c>
      <c r="K7" s="113"/>
      <c r="L7" s="113" t="b">
        <f>IF(K7="AA",10, IF(K7="AB",9, IF(K7="BB",8, IF(K7="BC",7,IF(K7="CC",6, IF(K7="CD",5, IF(K7="DD",4,IF(K7="F",0))))))))</f>
        <v>0</v>
      </c>
      <c r="M7" s="107">
        <v>12</v>
      </c>
      <c r="N7" s="107">
        <f>(F7*6+H7*6+J7*6+L7*6)</f>
        <v>108</v>
      </c>
      <c r="O7" s="114">
        <f>N7/M7</f>
        <v>9</v>
      </c>
      <c r="P7" s="113"/>
      <c r="Q7" s="113"/>
      <c r="R7" s="114">
        <f>(Q7+N7)/(P7+M7)</f>
        <v>9</v>
      </c>
      <c r="S7" s="44"/>
    </row>
    <row r="8" spans="1:19" ht="28.5" customHeight="1" x14ac:dyDescent="0.3">
      <c r="A8" s="111">
        <v>2</v>
      </c>
      <c r="B8" s="111" t="s">
        <v>575</v>
      </c>
      <c r="C8" s="112" t="s">
        <v>448</v>
      </c>
      <c r="D8" s="111" t="s">
        <v>445</v>
      </c>
      <c r="E8" s="107" t="s">
        <v>560</v>
      </c>
      <c r="F8" s="107">
        <f t="shared" ref="F8:F9" si="0">IF(E8="AA",10, IF(E8="AB",9, IF(E8="BB",8, IF(E8="BC",7,IF(E8="CC",6, IF(E8="CD",5, IF(E8="DD",4,IF(E8="F",0))))))))</f>
        <v>6</v>
      </c>
      <c r="G8" s="115" t="s">
        <v>582</v>
      </c>
      <c r="H8" s="107" t="b">
        <f>IF(G8="AA",10, IF(G8="AB",9, IF(G8="BB",8, IF(G8="BC",7,IF(G8="CC",6, IF(G8="CD",5, IF(G8="DD",4,IF(G8="F",0))))))))</f>
        <v>0</v>
      </c>
      <c r="I8" s="115" t="s">
        <v>582</v>
      </c>
      <c r="J8" s="116" t="b">
        <f>IF(I8="AA",10, IF(I8="AB",9, IF(I8="BB",8, IF(I8="BC",7,IF(I8="CC",6, IF(I8="CD",5, IF(I8="DD",4,IF(I8="F",0))))))))</f>
        <v>0</v>
      </c>
      <c r="K8" s="113"/>
      <c r="L8" s="113" t="b">
        <f t="shared" ref="L8:L9" si="1">IF(K8="AA",10, IF(K8="AB",9, IF(K8="BB",8, IF(K8="BC",7,IF(K8="CC",6, IF(K8="CD",5, IF(K8="DD",4,IF(K8="F",0))))))))</f>
        <v>0</v>
      </c>
      <c r="M8" s="107">
        <v>18</v>
      </c>
      <c r="N8" s="107">
        <f t="shared" ref="N8:N9" si="2">(F8*6+H8*6+J8*6+L8*6)</f>
        <v>36</v>
      </c>
      <c r="O8" s="114">
        <f t="shared" ref="O8:O9" si="3">N8/M8</f>
        <v>2</v>
      </c>
      <c r="P8" s="113"/>
      <c r="Q8" s="113"/>
      <c r="R8" s="113">
        <v>0</v>
      </c>
      <c r="S8" s="44"/>
    </row>
    <row r="9" spans="1:19" ht="44.25" customHeight="1" x14ac:dyDescent="0.3">
      <c r="A9" s="111">
        <v>3</v>
      </c>
      <c r="B9" s="111" t="s">
        <v>575</v>
      </c>
      <c r="C9" s="112" t="s">
        <v>449</v>
      </c>
      <c r="D9" s="111" t="s">
        <v>446</v>
      </c>
      <c r="E9" s="107" t="s">
        <v>561</v>
      </c>
      <c r="F9" s="107">
        <f t="shared" si="0"/>
        <v>9</v>
      </c>
      <c r="G9" s="113"/>
      <c r="H9" s="113" t="b">
        <f t="shared" ref="H9" si="4">IF(G9="AA",10, IF(G9="AB",9, IF(G9="BB",8, IF(G9="BC",7,IF(G9="CC",6, IF(G9="CD",5, IF(G9="DD",4,IF(G9="F",0))))))))</f>
        <v>0</v>
      </c>
      <c r="I9" s="107" t="s">
        <v>558</v>
      </c>
      <c r="J9" s="107">
        <f t="shared" ref="J9" si="5">IF(I9="AA",10, IF(I9="AB",9, IF(I9="BB",8, IF(I9="BC",7,IF(I9="CC",6, IF(I9="CD",5, IF(I9="DD",4,IF(I9="F",0))))))))</f>
        <v>10</v>
      </c>
      <c r="K9" s="107" t="s">
        <v>558</v>
      </c>
      <c r="L9" s="107">
        <f t="shared" si="1"/>
        <v>10</v>
      </c>
      <c r="M9" s="107">
        <v>18</v>
      </c>
      <c r="N9" s="107">
        <f t="shared" si="2"/>
        <v>174</v>
      </c>
      <c r="O9" s="114">
        <f t="shared" si="3"/>
        <v>9.6666666666666661</v>
      </c>
      <c r="P9" s="113"/>
      <c r="Q9" s="113"/>
      <c r="R9" s="113">
        <v>0</v>
      </c>
      <c r="S9" s="44"/>
    </row>
    <row r="10" spans="1:19" ht="14.25" customHeight="1" x14ac:dyDescent="0.25">
      <c r="H10" s="2"/>
    </row>
    <row r="11" spans="1:19" ht="31.5" x14ac:dyDescent="0.25">
      <c r="A11" s="34" t="s">
        <v>6</v>
      </c>
      <c r="B11" s="37" t="s">
        <v>15</v>
      </c>
      <c r="C11" s="34" t="s">
        <v>16</v>
      </c>
      <c r="D11" s="34"/>
      <c r="E11" s="34"/>
      <c r="F11" s="34" t="s">
        <v>308</v>
      </c>
      <c r="G11" s="41" t="s">
        <v>306</v>
      </c>
      <c r="H11" s="36" t="s">
        <v>307</v>
      </c>
      <c r="I11" s="34"/>
      <c r="J11" s="34"/>
      <c r="K11" s="37"/>
      <c r="L11" s="37"/>
      <c r="M11" s="34"/>
      <c r="N11" s="34"/>
    </row>
    <row r="12" spans="1:19" ht="31.5" x14ac:dyDescent="0.25">
      <c r="A12" s="34" t="s">
        <v>284</v>
      </c>
      <c r="B12" s="37" t="s">
        <v>285</v>
      </c>
      <c r="C12" s="37" t="s">
        <v>450</v>
      </c>
      <c r="D12" s="34"/>
      <c r="E12" s="34"/>
      <c r="F12" s="34" t="s">
        <v>452</v>
      </c>
      <c r="G12" s="37" t="s">
        <v>453</v>
      </c>
      <c r="H12" s="36" t="s">
        <v>451</v>
      </c>
      <c r="I12" s="34"/>
      <c r="J12" s="34"/>
      <c r="K12" s="37"/>
      <c r="L12" s="34"/>
      <c r="M12" s="34"/>
      <c r="N12" s="34"/>
    </row>
    <row r="13" spans="1:19" ht="15.75" x14ac:dyDescent="0.25">
      <c r="A13" s="34"/>
      <c r="B13" s="37"/>
      <c r="C13" s="34"/>
      <c r="D13" s="34"/>
      <c r="E13" s="34"/>
      <c r="F13" s="34"/>
      <c r="G13" s="37"/>
      <c r="H13" s="38"/>
      <c r="I13" s="34"/>
      <c r="J13" s="34"/>
      <c r="K13" s="37"/>
      <c r="L13" s="34"/>
      <c r="M13" s="34"/>
      <c r="N13" s="34"/>
    </row>
    <row r="14" spans="1:19" x14ac:dyDescent="0.25">
      <c r="A14" s="2"/>
      <c r="B14" s="4"/>
      <c r="H14" s="4"/>
      <c r="K14" s="4"/>
    </row>
    <row r="15" spans="1:19" x14ac:dyDescent="0.25">
      <c r="A15" s="2"/>
      <c r="B15" s="4"/>
      <c r="H15" s="4"/>
      <c r="K15" s="4"/>
    </row>
    <row r="16" spans="1:19" x14ac:dyDescent="0.25">
      <c r="A16" s="2"/>
      <c r="B16" s="4"/>
      <c r="H16" s="4"/>
      <c r="K16" s="4"/>
    </row>
    <row r="17" spans="2:17" s="32" customFormat="1" ht="17.25" x14ac:dyDescent="0.3">
      <c r="C17" s="32" t="s">
        <v>598</v>
      </c>
      <c r="G17" s="32" t="s">
        <v>602</v>
      </c>
      <c r="N17" s="32" t="s">
        <v>600</v>
      </c>
      <c r="Q17" s="32" t="s">
        <v>601</v>
      </c>
    </row>
    <row r="18" spans="2:17" x14ac:dyDescent="0.25">
      <c r="C18" s="2"/>
    </row>
    <row r="19" spans="2:17" x14ac:dyDescent="0.25">
      <c r="B19" s="2"/>
      <c r="C19" s="2"/>
    </row>
  </sheetData>
  <mergeCells count="15">
    <mergeCell ref="R4:R6"/>
    <mergeCell ref="M4:M6"/>
    <mergeCell ref="N4:N6"/>
    <mergeCell ref="O4:O6"/>
    <mergeCell ref="A1:R3"/>
    <mergeCell ref="A4:A6"/>
    <mergeCell ref="B4:B6"/>
    <mergeCell ref="C4:C6"/>
    <mergeCell ref="D4:D6"/>
    <mergeCell ref="E4:F4"/>
    <mergeCell ref="G4:H4"/>
    <mergeCell ref="I4:J4"/>
    <mergeCell ref="K4:L4"/>
    <mergeCell ref="P4:P6"/>
    <mergeCell ref="Q4:Q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5"/>
  <sheetViews>
    <sheetView zoomScaleNormal="100" workbookViewId="0">
      <selection activeCell="N7" sqref="N7"/>
    </sheetView>
  </sheetViews>
  <sheetFormatPr defaultRowHeight="15" x14ac:dyDescent="0.25"/>
  <cols>
    <col min="1" max="1" width="5.28515625" style="88" customWidth="1"/>
    <col min="2" max="2" width="6.42578125" style="88" customWidth="1"/>
    <col min="3" max="3" width="11.7109375" style="88" customWidth="1"/>
    <col min="4" max="4" width="15.7109375" style="88" customWidth="1"/>
    <col min="5" max="5" width="6.85546875" style="88" customWidth="1"/>
    <col min="6" max="6" width="6.5703125" style="88" customWidth="1"/>
    <col min="7" max="7" width="7.5703125" style="88" customWidth="1"/>
    <col min="8" max="8" width="6.28515625" style="88" customWidth="1"/>
    <col min="9" max="9" width="6.85546875" style="88" customWidth="1"/>
    <col min="10" max="10" width="6.5703125" style="88" customWidth="1"/>
    <col min="11" max="11" width="7.140625" style="88" customWidth="1"/>
    <col min="12" max="12" width="6.7109375" style="88" customWidth="1"/>
    <col min="13" max="13" width="8.140625" style="88" customWidth="1"/>
    <col min="14" max="14" width="8.28515625" style="88" customWidth="1"/>
    <col min="15" max="15" width="7.28515625" style="88" customWidth="1"/>
    <col min="16" max="16" width="6" style="88" customWidth="1"/>
    <col min="17" max="17" width="6.85546875" style="88" customWidth="1"/>
    <col min="18" max="18" width="10" style="88" customWidth="1"/>
    <col min="19" max="16384" width="9.140625" style="88"/>
  </cols>
  <sheetData>
    <row r="1" spans="1:18" ht="28.5" customHeight="1" x14ac:dyDescent="0.25">
      <c r="A1" s="215" t="s">
        <v>595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8" ht="26.25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1:18" ht="36.7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</row>
    <row r="4" spans="1:18" s="117" customFormat="1" ht="17.25" customHeight="1" x14ac:dyDescent="0.3">
      <c r="A4" s="212" t="s">
        <v>0</v>
      </c>
      <c r="B4" s="219" t="s">
        <v>1</v>
      </c>
      <c r="C4" s="219" t="s">
        <v>2</v>
      </c>
      <c r="D4" s="220" t="s">
        <v>3</v>
      </c>
      <c r="E4" s="223" t="s">
        <v>6</v>
      </c>
      <c r="F4" s="224"/>
      <c r="G4" s="223" t="s">
        <v>461</v>
      </c>
      <c r="H4" s="224"/>
      <c r="I4" s="223" t="s">
        <v>464</v>
      </c>
      <c r="J4" s="224"/>
      <c r="K4" s="223" t="s">
        <v>467</v>
      </c>
      <c r="L4" s="224"/>
      <c r="M4" s="212" t="s">
        <v>85</v>
      </c>
      <c r="N4" s="212" t="s">
        <v>86</v>
      </c>
      <c r="O4" s="212" t="s">
        <v>87</v>
      </c>
      <c r="P4" s="212" t="s">
        <v>605</v>
      </c>
      <c r="Q4" s="212" t="s">
        <v>606</v>
      </c>
      <c r="R4" s="220" t="s">
        <v>607</v>
      </c>
    </row>
    <row r="5" spans="1:18" s="118" customFormat="1" ht="20.25" customHeight="1" x14ac:dyDescent="0.3">
      <c r="A5" s="217"/>
      <c r="B5" s="213"/>
      <c r="C5" s="213"/>
      <c r="D5" s="221"/>
      <c r="E5" s="132" t="s">
        <v>7</v>
      </c>
      <c r="F5" s="133">
        <v>1</v>
      </c>
      <c r="G5" s="132" t="s">
        <v>459</v>
      </c>
      <c r="H5" s="132">
        <v>702</v>
      </c>
      <c r="I5" s="132" t="s">
        <v>459</v>
      </c>
      <c r="J5" s="132">
        <v>704</v>
      </c>
      <c r="K5" s="132" t="s">
        <v>459</v>
      </c>
      <c r="L5" s="132">
        <v>715</v>
      </c>
      <c r="M5" s="213"/>
      <c r="N5" s="213"/>
      <c r="O5" s="213"/>
      <c r="P5" s="213"/>
      <c r="Q5" s="213"/>
      <c r="R5" s="225"/>
    </row>
    <row r="6" spans="1:18" s="118" customFormat="1" ht="23.25" customHeight="1" x14ac:dyDescent="0.3">
      <c r="A6" s="218"/>
      <c r="B6" s="214"/>
      <c r="C6" s="214"/>
      <c r="D6" s="222"/>
      <c r="E6" s="134" t="s">
        <v>8</v>
      </c>
      <c r="F6" s="134">
        <v>6</v>
      </c>
      <c r="G6" s="134" t="s">
        <v>8</v>
      </c>
      <c r="H6" s="134">
        <v>6</v>
      </c>
      <c r="I6" s="134" t="s">
        <v>8</v>
      </c>
      <c r="J6" s="134">
        <v>6</v>
      </c>
      <c r="K6" s="134" t="s">
        <v>8</v>
      </c>
      <c r="L6" s="134">
        <v>6</v>
      </c>
      <c r="M6" s="214"/>
      <c r="N6" s="214"/>
      <c r="O6" s="214"/>
      <c r="P6" s="214"/>
      <c r="Q6" s="214"/>
      <c r="R6" s="226"/>
    </row>
    <row r="7" spans="1:18" ht="38.25" customHeight="1" x14ac:dyDescent="0.3">
      <c r="A7" s="134">
        <v>1</v>
      </c>
      <c r="B7" s="128" t="s">
        <v>585</v>
      </c>
      <c r="C7" s="135" t="s">
        <v>456</v>
      </c>
      <c r="D7" s="128" t="s">
        <v>455</v>
      </c>
      <c r="E7" s="129" t="s">
        <v>561</v>
      </c>
      <c r="F7" s="129">
        <f t="shared" ref="F7" si="0">IF(E7="AA",10, IF(E7="AB",9, IF(E7="BB",8, IF(E7="BC",7,IF(E7="CC",6, IF(E7="CD",5, IF(E7="DD",4,IF(E7="F",0))))))))</f>
        <v>9</v>
      </c>
      <c r="G7" s="129" t="s">
        <v>558</v>
      </c>
      <c r="H7" s="129">
        <f>IF(G7="AA",10, IF(G7="AB",9, IF(G7="BB",8, IF(G7="BC",7,IF(G7="CC",6, IF(G7="CD",5, IF(G7="DD",4,IF(G7="F",0))))))))</f>
        <v>10</v>
      </c>
      <c r="I7" s="129" t="s">
        <v>558</v>
      </c>
      <c r="J7" s="129">
        <f>IF(I7="AA",10, IF(I7="AB",9, IF(I7="BB",8, IF(I7="BC",7,IF(I7="CC",6, IF(I7="CD",5, IF(I7="DD",4,IF(I7="F",0))))))))</f>
        <v>10</v>
      </c>
      <c r="K7" s="129" t="s">
        <v>566</v>
      </c>
      <c r="L7" s="129">
        <f>IF(K7="AA",10, IF(K7="AB",9, IF(K7="BB",8, IF(K7="BC",7,IF(K7="CC",6, IF(K7="CD",5, IF(K7="DD",4,IF(K7="F",0))))))))</f>
        <v>4</v>
      </c>
      <c r="M7" s="129">
        <v>24</v>
      </c>
      <c r="N7" s="129">
        <f>(F7*6+H7*6+J7*6+L7*6)</f>
        <v>198</v>
      </c>
      <c r="O7" s="130">
        <f t="shared" ref="O7" si="1">N7/M7</f>
        <v>8.25</v>
      </c>
      <c r="P7" s="131"/>
      <c r="Q7" s="131"/>
      <c r="R7" s="130">
        <f>(Q7+N7)/(P7+M7)</f>
        <v>8.25</v>
      </c>
    </row>
    <row r="8" spans="1:18" ht="60.75" customHeight="1" x14ac:dyDescent="0.25">
      <c r="A8" s="88" t="s">
        <v>6</v>
      </c>
      <c r="B8" s="119" t="s">
        <v>15</v>
      </c>
      <c r="C8" s="119" t="s">
        <v>16</v>
      </c>
      <c r="D8" s="119"/>
      <c r="E8" s="119"/>
      <c r="F8" s="120"/>
      <c r="G8" s="121"/>
      <c r="H8" s="121"/>
      <c r="I8" s="121"/>
      <c r="J8" s="121"/>
      <c r="K8" s="120" t="s">
        <v>461</v>
      </c>
      <c r="L8" s="122" t="s">
        <v>462</v>
      </c>
      <c r="M8" s="88" t="s">
        <v>460</v>
      </c>
      <c r="O8" s="123"/>
      <c r="P8" s="119"/>
      <c r="Q8" s="119"/>
      <c r="R8" s="119"/>
    </row>
    <row r="9" spans="1:18" ht="39" customHeight="1" x14ac:dyDescent="0.25">
      <c r="A9" s="88" t="s">
        <v>467</v>
      </c>
      <c r="B9" s="121" t="s">
        <v>468</v>
      </c>
      <c r="C9" s="123" t="s">
        <v>466</v>
      </c>
      <c r="D9" s="119"/>
      <c r="E9" s="119"/>
      <c r="F9" s="120"/>
      <c r="G9" s="119"/>
      <c r="H9" s="119"/>
      <c r="I9" s="119"/>
      <c r="J9" s="119"/>
      <c r="K9" s="120" t="s">
        <v>464</v>
      </c>
      <c r="L9" s="122" t="s">
        <v>465</v>
      </c>
      <c r="M9" s="211" t="s">
        <v>463</v>
      </c>
      <c r="N9" s="211"/>
      <c r="O9" s="211"/>
      <c r="P9" s="211"/>
      <c r="Q9" s="211"/>
      <c r="R9" s="119"/>
    </row>
    <row r="10" spans="1:18" ht="15.75" x14ac:dyDescent="0.25"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</row>
    <row r="11" spans="1:18" ht="15.75" x14ac:dyDescent="0.25">
      <c r="A11" s="124"/>
      <c r="B11" s="125"/>
      <c r="C11" s="119"/>
      <c r="D11" s="119"/>
    </row>
    <row r="12" spans="1:18" x14ac:dyDescent="0.25">
      <c r="A12" s="124"/>
      <c r="B12" s="126"/>
    </row>
    <row r="13" spans="1:18" x14ac:dyDescent="0.25">
      <c r="C13" s="124"/>
    </row>
    <row r="14" spans="1:18" x14ac:dyDescent="0.25">
      <c r="C14" s="124"/>
    </row>
    <row r="15" spans="1:18" s="89" customFormat="1" ht="17.25" x14ac:dyDescent="0.3">
      <c r="B15" s="127"/>
      <c r="C15" s="89" t="s">
        <v>598</v>
      </c>
      <c r="E15" s="89" t="s">
        <v>608</v>
      </c>
      <c r="L15" s="89" t="s">
        <v>600</v>
      </c>
      <c r="P15" s="89" t="s">
        <v>601</v>
      </c>
    </row>
  </sheetData>
  <mergeCells count="16">
    <mergeCell ref="M9:Q9"/>
    <mergeCell ref="P4:P6"/>
    <mergeCell ref="Q4:Q6"/>
    <mergeCell ref="A1:R3"/>
    <mergeCell ref="A4:A6"/>
    <mergeCell ref="B4:B6"/>
    <mergeCell ref="C4:C6"/>
    <mergeCell ref="D4:D6"/>
    <mergeCell ref="E4:F4"/>
    <mergeCell ref="M4:M6"/>
    <mergeCell ref="R4:R6"/>
    <mergeCell ref="G4:H4"/>
    <mergeCell ref="I4:J4"/>
    <mergeCell ref="K4:L4"/>
    <mergeCell ref="N4:N6"/>
    <mergeCell ref="O4:O6"/>
  </mergeCells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3"/>
  <sheetViews>
    <sheetView tabSelected="1" zoomScale="93" zoomScaleNormal="93" workbookViewId="0">
      <selection activeCell="C12" sqref="C12"/>
    </sheetView>
  </sheetViews>
  <sheetFormatPr defaultRowHeight="15" x14ac:dyDescent="0.25"/>
  <cols>
    <col min="1" max="1" width="5.28515625" customWidth="1"/>
    <col min="2" max="2" width="6.42578125" customWidth="1"/>
    <col min="3" max="3" width="22.28515625" customWidth="1"/>
    <col min="4" max="4" width="16.42578125" customWidth="1"/>
    <col min="5" max="5" width="6.28515625" customWidth="1"/>
    <col min="6" max="6" width="6.7109375" customWidth="1"/>
    <col min="7" max="7" width="6.5703125" customWidth="1"/>
    <col min="8" max="8" width="8.140625" customWidth="1"/>
    <col min="9" max="9" width="6.42578125" customWidth="1"/>
    <col min="10" max="10" width="8" customWidth="1"/>
    <col min="11" max="11" width="6.28515625" customWidth="1"/>
    <col min="12" max="12" width="8.28515625" customWidth="1"/>
    <col min="13" max="13" width="6.140625" customWidth="1"/>
    <col min="14" max="14" width="6.28515625" customWidth="1"/>
    <col min="15" max="15" width="5.85546875" customWidth="1"/>
    <col min="16" max="16" width="8.5703125" customWidth="1"/>
    <col min="17" max="17" width="6.140625" customWidth="1"/>
    <col min="18" max="18" width="8.85546875" style="8" customWidth="1"/>
    <col min="19" max="19" width="5.28515625" customWidth="1"/>
    <col min="20" max="20" width="7.140625" customWidth="1"/>
    <col min="21" max="21" width="6" customWidth="1"/>
    <col min="22" max="22" width="7.28515625" customWidth="1"/>
    <col min="23" max="23" width="5.5703125" customWidth="1"/>
    <col min="24" max="24" width="8.28515625" style="8" customWidth="1"/>
    <col min="25" max="25" width="5.28515625" customWidth="1"/>
    <col min="26" max="26" width="8.140625" customWidth="1"/>
    <col min="27" max="27" width="5.5703125" customWidth="1"/>
    <col min="28" max="28" width="8.85546875" customWidth="1"/>
    <col min="29" max="29" width="6.140625" customWidth="1"/>
    <col min="30" max="30" width="8.42578125" customWidth="1"/>
    <col min="33" max="33" width="7.28515625" customWidth="1"/>
    <col min="36" max="36" width="8.28515625" customWidth="1"/>
  </cols>
  <sheetData>
    <row r="1" spans="1:36" ht="28.5" customHeight="1" x14ac:dyDescent="0.25">
      <c r="A1" s="159" t="s">
        <v>596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</row>
    <row r="2" spans="1:36" ht="26.2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1:36" ht="36.75" customHeight="1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</row>
    <row r="4" spans="1:36" s="1" customFormat="1" ht="26.25" customHeight="1" x14ac:dyDescent="0.3">
      <c r="A4" s="227" t="s">
        <v>0</v>
      </c>
      <c r="B4" s="146" t="s">
        <v>1</v>
      </c>
      <c r="C4" s="146" t="s">
        <v>2</v>
      </c>
      <c r="D4" s="149" t="s">
        <v>3</v>
      </c>
      <c r="E4" s="157" t="s">
        <v>6</v>
      </c>
      <c r="F4" s="158"/>
      <c r="G4" s="157" t="s">
        <v>492</v>
      </c>
      <c r="H4" s="158"/>
      <c r="I4" s="157" t="s">
        <v>311</v>
      </c>
      <c r="J4" s="158"/>
      <c r="K4" s="157" t="s">
        <v>497</v>
      </c>
      <c r="L4" s="158"/>
      <c r="M4" s="157" t="s">
        <v>500</v>
      </c>
      <c r="N4" s="158"/>
      <c r="O4" s="157" t="s">
        <v>20</v>
      </c>
      <c r="P4" s="158"/>
      <c r="Q4" s="157" t="s">
        <v>458</v>
      </c>
      <c r="R4" s="158"/>
      <c r="S4" s="157" t="s">
        <v>504</v>
      </c>
      <c r="T4" s="158"/>
      <c r="U4" s="157" t="s">
        <v>507</v>
      </c>
      <c r="V4" s="158"/>
      <c r="W4" s="157" t="s">
        <v>510</v>
      </c>
      <c r="X4" s="158"/>
      <c r="Y4" s="157" t="s">
        <v>67</v>
      </c>
      <c r="Z4" s="158"/>
      <c r="AA4" s="157" t="s">
        <v>513</v>
      </c>
      <c r="AB4" s="158"/>
      <c r="AC4" s="157" t="s">
        <v>203</v>
      </c>
      <c r="AD4" s="158"/>
      <c r="AE4" s="153" t="s">
        <v>85</v>
      </c>
      <c r="AF4" s="153" t="s">
        <v>86</v>
      </c>
      <c r="AG4" s="153" t="s">
        <v>87</v>
      </c>
      <c r="AH4" s="153" t="s">
        <v>605</v>
      </c>
      <c r="AI4" s="153" t="s">
        <v>606</v>
      </c>
      <c r="AJ4" s="149" t="s">
        <v>607</v>
      </c>
    </row>
    <row r="5" spans="1:36" s="3" customFormat="1" ht="20.25" customHeight="1" x14ac:dyDescent="0.3">
      <c r="A5" s="228"/>
      <c r="B5" s="147"/>
      <c r="C5" s="147"/>
      <c r="D5" s="150"/>
      <c r="E5" s="73" t="s">
        <v>7</v>
      </c>
      <c r="F5" s="74">
        <v>1</v>
      </c>
      <c r="G5" s="73" t="s">
        <v>21</v>
      </c>
      <c r="H5" s="73">
        <v>6101</v>
      </c>
      <c r="I5" s="73" t="s">
        <v>21</v>
      </c>
      <c r="J5" s="73">
        <v>6103</v>
      </c>
      <c r="K5" s="73" t="s">
        <v>21</v>
      </c>
      <c r="L5" s="73">
        <v>6304</v>
      </c>
      <c r="M5" s="73" t="s">
        <v>21</v>
      </c>
      <c r="N5" s="73">
        <v>511</v>
      </c>
      <c r="O5" s="73" t="s">
        <v>21</v>
      </c>
      <c r="P5" s="73">
        <v>6105</v>
      </c>
      <c r="Q5" s="75" t="s">
        <v>502</v>
      </c>
      <c r="R5" s="75">
        <v>509</v>
      </c>
      <c r="S5" s="75" t="s">
        <v>502</v>
      </c>
      <c r="T5" s="75">
        <v>605</v>
      </c>
      <c r="U5" s="75" t="s">
        <v>21</v>
      </c>
      <c r="V5" s="75">
        <v>501</v>
      </c>
      <c r="W5" s="75" t="s">
        <v>21</v>
      </c>
      <c r="X5" s="75">
        <v>502</v>
      </c>
      <c r="Y5" s="73" t="s">
        <v>21</v>
      </c>
      <c r="Z5" s="73">
        <v>6303</v>
      </c>
      <c r="AA5" s="73" t="s">
        <v>21</v>
      </c>
      <c r="AB5" s="75">
        <v>6302</v>
      </c>
      <c r="AC5" s="73" t="s">
        <v>202</v>
      </c>
      <c r="AD5" s="73">
        <v>507</v>
      </c>
      <c r="AE5" s="147"/>
      <c r="AF5" s="147"/>
      <c r="AG5" s="147"/>
      <c r="AH5" s="147"/>
      <c r="AI5" s="147"/>
      <c r="AJ5" s="187"/>
    </row>
    <row r="6" spans="1:36" s="3" customFormat="1" ht="23.25" customHeight="1" x14ac:dyDescent="0.3">
      <c r="A6" s="229"/>
      <c r="B6" s="148"/>
      <c r="C6" s="148"/>
      <c r="D6" s="151"/>
      <c r="E6" s="76" t="s">
        <v>8</v>
      </c>
      <c r="F6" s="76">
        <v>6</v>
      </c>
      <c r="G6" s="76" t="s">
        <v>8</v>
      </c>
      <c r="H6" s="76">
        <v>8</v>
      </c>
      <c r="I6" s="76" t="s">
        <v>8</v>
      </c>
      <c r="J6" s="76">
        <v>8</v>
      </c>
      <c r="K6" s="76" t="s">
        <v>8</v>
      </c>
      <c r="L6" s="76">
        <v>8</v>
      </c>
      <c r="M6" s="76" t="s">
        <v>8</v>
      </c>
      <c r="N6" s="77">
        <v>6</v>
      </c>
      <c r="O6" s="76" t="s">
        <v>8</v>
      </c>
      <c r="P6" s="76">
        <v>8</v>
      </c>
      <c r="Q6" s="77" t="s">
        <v>8</v>
      </c>
      <c r="R6" s="77">
        <v>6</v>
      </c>
      <c r="S6" s="77" t="s">
        <v>8</v>
      </c>
      <c r="T6" s="77">
        <v>6</v>
      </c>
      <c r="U6" s="77" t="s">
        <v>8</v>
      </c>
      <c r="V6" s="77">
        <v>6</v>
      </c>
      <c r="W6" s="77" t="s">
        <v>8</v>
      </c>
      <c r="X6" s="77">
        <v>6</v>
      </c>
      <c r="Y6" s="76" t="s">
        <v>8</v>
      </c>
      <c r="Z6" s="77">
        <v>8</v>
      </c>
      <c r="AA6" s="76" t="s">
        <v>8</v>
      </c>
      <c r="AB6" s="77">
        <v>6</v>
      </c>
      <c r="AC6" s="76" t="s">
        <v>8</v>
      </c>
      <c r="AD6" s="76">
        <v>6</v>
      </c>
      <c r="AE6" s="148"/>
      <c r="AF6" s="148"/>
      <c r="AG6" s="148"/>
      <c r="AH6" s="148"/>
      <c r="AI6" s="148"/>
      <c r="AJ6" s="188"/>
    </row>
    <row r="7" spans="1:36" ht="27.75" customHeight="1" x14ac:dyDescent="0.3">
      <c r="A7" s="92">
        <v>1</v>
      </c>
      <c r="B7" s="78" t="s">
        <v>585</v>
      </c>
      <c r="C7" s="78" t="s">
        <v>469</v>
      </c>
      <c r="D7" s="79" t="s">
        <v>470</v>
      </c>
      <c r="E7" s="80" t="s">
        <v>559</v>
      </c>
      <c r="F7" s="80">
        <f>IF(E7="AA",10, IF(E7="AB",9, IF(E7="BB",8, IF(E7="BC",7,IF(E7="CC",6, IF(E7="CD",5, IF(E7="DD",4,IF(E7="F",0))))))))</f>
        <v>8</v>
      </c>
      <c r="G7" s="80" t="s">
        <v>559</v>
      </c>
      <c r="H7" s="80">
        <f>IF(G7="AA",10, IF(G7="AB",9, IF(G7="BB",8, IF(G7="BC",7,IF(G7="CC",6, IF(G7="CD",5, IF(G7="DD",4,IF(G7="F",0))))))))</f>
        <v>8</v>
      </c>
      <c r="I7" s="80" t="s">
        <v>561</v>
      </c>
      <c r="J7" s="80">
        <f>IF(I7="AA",10, IF(I7="AB",9, IF(I7="BB",8, IF(I7="BC",7,IF(I7="CC",6, IF(I7="CD",5, IF(I7="DD",4,IF(I7="F",0))))))))</f>
        <v>9</v>
      </c>
      <c r="K7" s="80" t="s">
        <v>561</v>
      </c>
      <c r="L7" s="80">
        <f>IF(K7="AA",10, IF(K7="AB",9, IF(K7="BB",8, IF(K7="BC",7,IF(K7="CC",6, IF(K7="CD",5, IF(K7="DD",4,IF(K7="F",0))))))))</f>
        <v>9</v>
      </c>
      <c r="M7" s="81"/>
      <c r="N7" s="81" t="b">
        <f>IF(M7="AA",10, IF(M7="AB",9, IF(M7="BB",8, IF(M7="BC",7,IF(M7="CC",6, IF(M7="CD",5, IF(M7="DD",4,IF(M7="F",0))))))))</f>
        <v>0</v>
      </c>
      <c r="O7" s="81"/>
      <c r="P7" s="81" t="b">
        <f>IF(O7="AA",10, IF(O7="AB",9, IF(O7="BB",8, IF(O7="BC",7,IF(O7="CC",6, IF(O7="CD",5, IF(O7="DD",4,IF(O7="F",0))))))))</f>
        <v>0</v>
      </c>
      <c r="Q7" s="81"/>
      <c r="R7" s="81" t="b">
        <f>IF(Q7="AA",10, IF(Q7="AB",9, IF(Q7="BB",8, IF(Q7="BC",7,IF(Q7="CC",6, IF(Q7="CD",5, IF(Q7="DD",4,IF(Q7="F",0))))))))</f>
        <v>0</v>
      </c>
      <c r="S7" s="81"/>
      <c r="T7" s="81" t="b">
        <f>IF(S7="AA",10, IF(S7="AB",9, IF(S7="BB",8, IF(S7="BC",7,IF(S7="CC",6, IF(S7="CD",5, IF(S7="DD",4,IF(S7="F",0))))))))</f>
        <v>0</v>
      </c>
      <c r="U7" s="81"/>
      <c r="V7" s="81" t="b">
        <f>IF(U7="AA",10, IF(U7="AB",9, IF(U7="BB",8, IF(U7="BC",7,IF(U7="CC",6, IF(U7="CD",5, IF(U7="DD",4,IF(U7="F",0))))))))</f>
        <v>0</v>
      </c>
      <c r="W7" s="81"/>
      <c r="X7" s="81" t="b">
        <f>IF(W7="AA",10, IF(W7="AB",9, IF(W7="BB",8, IF(W7="BC",7,IF(W7="CC",6, IF(W7="CD",5, IF(W7="DD",4,IF(W7="F",0))))))))</f>
        <v>0</v>
      </c>
      <c r="Y7" s="81"/>
      <c r="Z7" s="81" t="b">
        <f>IF(Y7="AA",10, IF(Y7="AB",9, IF(Y7="BB",8, IF(Y7="BC",7,IF(Y7="CC",6, IF(Y7="CD",5, IF(Y7="DD",4,IF(Y7="F",0))))))))</f>
        <v>0</v>
      </c>
      <c r="AA7" s="81"/>
      <c r="AB7" s="81" t="b">
        <f>IF(AA7="AA",10, IF(AA7="AB",9, IF(AA7="BB",8, IF(AA7="BC",7,IF(AA7="CC",6, IF(AA7="CD",5, IF(AA7="DD",4,IF(AA7="F",0))))))))</f>
        <v>0</v>
      </c>
      <c r="AC7" s="81"/>
      <c r="AD7" s="81" t="b">
        <f>IF(AC7="AA",10, IF(AC7="AB",9, IF(AC7="BB",8, IF(AC7="BC",7,IF(AC7="CC",6, IF(AC7="CD",5, IF(AC7="DD",4,IF(AC7="F",0))))))))</f>
        <v>0</v>
      </c>
      <c r="AE7" s="80">
        <v>30</v>
      </c>
      <c r="AF7" s="80">
        <f>(F7*6+H7*8+J7*8+L7*8+N7*6+P7*8+R7*6+T7*6+V7*6+X7*6+Z7*8+AB7*6+AD7*6)</f>
        <v>256</v>
      </c>
      <c r="AG7" s="82">
        <f>AF7/AE7</f>
        <v>8.5333333333333332</v>
      </c>
      <c r="AH7" s="81"/>
      <c r="AI7" s="81"/>
      <c r="AJ7" s="82">
        <f>(AI7+AF7)/(AH7+AE7)</f>
        <v>8.5333333333333332</v>
      </c>
    </row>
    <row r="8" spans="1:36" ht="36" customHeight="1" x14ac:dyDescent="0.3">
      <c r="A8" s="92">
        <v>2</v>
      </c>
      <c r="B8" s="78" t="s">
        <v>585</v>
      </c>
      <c r="C8" s="83" t="s">
        <v>481</v>
      </c>
      <c r="D8" s="79" t="s">
        <v>471</v>
      </c>
      <c r="E8" s="80" t="s">
        <v>566</v>
      </c>
      <c r="F8" s="80">
        <f t="shared" ref="F8:F17" si="0">IF(E8="AA",10, IF(E8="AB",9, IF(E8="BB",8, IF(E8="BC",7,IF(E8="CC",6, IF(E8="CD",5, IF(E8="DD",4,IF(E8="F",0))))))))</f>
        <v>4</v>
      </c>
      <c r="G8" s="81"/>
      <c r="H8" s="81" t="b">
        <f t="shared" ref="H8:H17" si="1">IF(G8="AA",10, IF(G8="AB",9, IF(G8="BB",8, IF(G8="BC",7,IF(G8="CC",6, IF(G8="CD",5, IF(G8="DD",4,IF(G8="F",0))))))))</f>
        <v>0</v>
      </c>
      <c r="I8" s="81"/>
      <c r="J8" s="81" t="b">
        <f>IF(I8="AA",10, IF(I8="AB",9, IF(I8="BB",8, IF(I8="BC",7,IF(I8="CC",6, IF(I8="CD",5, IF(I8="DD",4,IF(I8="F",0))))))))</f>
        <v>0</v>
      </c>
      <c r="K8" s="81"/>
      <c r="L8" s="81" t="b">
        <f t="shared" ref="L8:L17" si="2">IF(K8="AA",10, IF(K8="AB",9, IF(K8="BB",8, IF(K8="BC",7,IF(K8="CC",6, IF(K8="CD",5, IF(K8="DD",4,IF(K8="F",0))))))))</f>
        <v>0</v>
      </c>
      <c r="M8" s="80" t="s">
        <v>557</v>
      </c>
      <c r="N8" s="80">
        <f t="shared" ref="N8:N17" si="3">IF(M8="AA",10, IF(M8="AB",9, IF(M8="BB",8, IF(M8="BC",7,IF(M8="CC",6, IF(M8="CD",5, IF(M8="DD",4,IF(M8="F",0))))))))</f>
        <v>7</v>
      </c>
      <c r="O8" s="87" t="s">
        <v>564</v>
      </c>
      <c r="P8" s="87">
        <f t="shared" ref="P8:P17" si="4">IF(O8="AA",10, IF(O8="AB",9, IF(O8="BB",8, IF(O8="BC",7,IF(O8="CC",6, IF(O8="CD",5, IF(O8="DD",4,IF(O8="F",0))))))))</f>
        <v>0</v>
      </c>
      <c r="Q8" s="81"/>
      <c r="R8" s="81" t="b">
        <f t="shared" ref="R8:R17" si="5">IF(Q8="AA",10, IF(Q8="AB",9, IF(Q8="BB",8, IF(Q8="BC",7,IF(Q8="CC",6, IF(Q8="CD",5, IF(Q8="DD",4,IF(Q8="F",0))))))))</f>
        <v>0</v>
      </c>
      <c r="S8" s="81"/>
      <c r="T8" s="81" t="b">
        <f t="shared" ref="T8:T17" si="6">IF(S8="AA",10, IF(S8="AB",9, IF(S8="BB",8, IF(S8="BC",7,IF(S8="CC",6, IF(S8="CD",5, IF(S8="DD",4,IF(S8="F",0))))))))</f>
        <v>0</v>
      </c>
      <c r="U8" s="81"/>
      <c r="V8" s="81" t="b">
        <f t="shared" ref="V8:V17" si="7">IF(U8="AA",10, IF(U8="AB",9, IF(U8="BB",8, IF(U8="BC",7,IF(U8="CC",6, IF(U8="CD",5, IF(U8="DD",4,IF(U8="F",0))))))))</f>
        <v>0</v>
      </c>
      <c r="W8" s="81"/>
      <c r="X8" s="81" t="b">
        <f t="shared" ref="X8:X17" si="8">IF(W8="AA",10, IF(W8="AB",9, IF(W8="BB",8, IF(W8="BC",7,IF(W8="CC",6, IF(W8="CD",5, IF(W8="DD",4,IF(W8="F",0))))))))</f>
        <v>0</v>
      </c>
      <c r="Y8" s="81"/>
      <c r="Z8" s="81" t="b">
        <f t="shared" ref="Z8:Z17" si="9">IF(Y8="AA",10, IF(Y8="AB",9, IF(Y8="BB",8, IF(Y8="BC",7,IF(Y8="CC",6, IF(Y8="CD",5, IF(Y8="DD",4,IF(Y8="F",0))))))))</f>
        <v>0</v>
      </c>
      <c r="AA8" s="81"/>
      <c r="AB8" s="81" t="b">
        <f t="shared" ref="AB8:AB17" si="10">IF(AA8="AA",10, IF(AA8="AB",9, IF(AA8="BB",8, IF(AA8="BC",7,IF(AA8="CC",6, IF(AA8="CD",5, IF(AA8="DD",4,IF(AA8="F",0))))))))</f>
        <v>0</v>
      </c>
      <c r="AC8" s="81"/>
      <c r="AD8" s="81" t="b">
        <f t="shared" ref="AD8:AD17" si="11">IF(AC8="AA",10, IF(AC8="AB",9, IF(AC8="BB",8, IF(AC8="BC",7,IF(AC8="CC",6, IF(AC8="CD",5, IF(AC8="DD",4,IF(AC8="F",0))))))))</f>
        <v>0</v>
      </c>
      <c r="AE8" s="85">
        <v>20</v>
      </c>
      <c r="AF8" s="80">
        <f t="shared" ref="AF8:AF17" si="12">(F8*6+H8*8+J8*8+L8*8+N8*6+P8*8+R8*6+T8*6+V8*6+X8*6+Z8*8+AB8*6+AD8*6)</f>
        <v>66</v>
      </c>
      <c r="AG8" s="82">
        <f t="shared" ref="AG8:AG17" si="13">AF8/AE8</f>
        <v>3.3</v>
      </c>
      <c r="AH8" s="81"/>
      <c r="AI8" s="81"/>
      <c r="AJ8" s="82">
        <f>(AI8+AF8)/(AH8+AE8)</f>
        <v>3.3</v>
      </c>
    </row>
    <row r="9" spans="1:36" ht="29.25" customHeight="1" x14ac:dyDescent="0.3">
      <c r="A9" s="92">
        <v>3</v>
      </c>
      <c r="B9" s="78" t="s">
        <v>575</v>
      </c>
      <c r="C9" s="78" t="s">
        <v>482</v>
      </c>
      <c r="D9" s="79" t="s">
        <v>472</v>
      </c>
      <c r="E9" s="80" t="s">
        <v>560</v>
      </c>
      <c r="F9" s="80">
        <f t="shared" si="0"/>
        <v>6</v>
      </c>
      <c r="G9" s="81"/>
      <c r="H9" s="81" t="b">
        <f t="shared" si="1"/>
        <v>0</v>
      </c>
      <c r="I9" s="81"/>
      <c r="J9" s="81" t="b">
        <f t="shared" ref="J9:J17" si="14">IF(I9="AA",10, IF(I9="AB",9, IF(I9="BB",8, IF(I9="BC",7,IF(I9="CC",6, IF(I9="CD",5, IF(I9="DD",4,IF(I9="F",0))))))))</f>
        <v>0</v>
      </c>
      <c r="K9" s="81"/>
      <c r="L9" s="81" t="b">
        <f t="shared" si="2"/>
        <v>0</v>
      </c>
      <c r="M9" s="80" t="s">
        <v>561</v>
      </c>
      <c r="N9" s="80">
        <f t="shared" si="3"/>
        <v>9</v>
      </c>
      <c r="O9" s="81"/>
      <c r="P9" s="81" t="b">
        <f t="shared" si="4"/>
        <v>0</v>
      </c>
      <c r="Q9" s="80" t="s">
        <v>559</v>
      </c>
      <c r="R9" s="85">
        <f t="shared" si="5"/>
        <v>8</v>
      </c>
      <c r="S9" s="80" t="s">
        <v>559</v>
      </c>
      <c r="T9" s="80">
        <f t="shared" si="6"/>
        <v>8</v>
      </c>
      <c r="U9" s="81"/>
      <c r="V9" s="81" t="b">
        <f t="shared" si="7"/>
        <v>0</v>
      </c>
      <c r="W9" s="81"/>
      <c r="X9" s="81" t="b">
        <f t="shared" si="8"/>
        <v>0</v>
      </c>
      <c r="Y9" s="81"/>
      <c r="Z9" s="81" t="b">
        <f t="shared" si="9"/>
        <v>0</v>
      </c>
      <c r="AA9" s="81"/>
      <c r="AB9" s="81" t="b">
        <f t="shared" si="10"/>
        <v>0</v>
      </c>
      <c r="AC9" s="81"/>
      <c r="AD9" s="81" t="b">
        <f t="shared" si="11"/>
        <v>0</v>
      </c>
      <c r="AE9" s="85">
        <v>24</v>
      </c>
      <c r="AF9" s="80">
        <f t="shared" si="12"/>
        <v>186</v>
      </c>
      <c r="AG9" s="82">
        <f t="shared" si="13"/>
        <v>7.75</v>
      </c>
      <c r="AH9" s="81"/>
      <c r="AI9" s="81"/>
      <c r="AJ9" s="81">
        <v>0</v>
      </c>
    </row>
    <row r="10" spans="1:36" ht="31.5" customHeight="1" x14ac:dyDescent="0.3">
      <c r="A10" s="92">
        <v>4</v>
      </c>
      <c r="B10" s="78" t="s">
        <v>575</v>
      </c>
      <c r="C10" s="78" t="s">
        <v>483</v>
      </c>
      <c r="D10" s="79" t="s">
        <v>473</v>
      </c>
      <c r="E10" s="80" t="s">
        <v>583</v>
      </c>
      <c r="F10" s="80">
        <f t="shared" si="0"/>
        <v>5</v>
      </c>
      <c r="G10" s="81"/>
      <c r="H10" s="81" t="b">
        <f t="shared" si="1"/>
        <v>0</v>
      </c>
      <c r="I10" s="81"/>
      <c r="J10" s="81" t="b">
        <f t="shared" si="14"/>
        <v>0</v>
      </c>
      <c r="K10" s="81"/>
      <c r="L10" s="81" t="b">
        <f t="shared" si="2"/>
        <v>0</v>
      </c>
      <c r="M10" s="80" t="s">
        <v>561</v>
      </c>
      <c r="N10" s="80">
        <f t="shared" si="3"/>
        <v>9</v>
      </c>
      <c r="O10" s="81"/>
      <c r="P10" s="81" t="b">
        <f t="shared" si="4"/>
        <v>0</v>
      </c>
      <c r="Q10" s="81"/>
      <c r="R10" s="81" t="b">
        <f t="shared" si="5"/>
        <v>0</v>
      </c>
      <c r="S10" s="81"/>
      <c r="T10" s="81" t="b">
        <f t="shared" si="6"/>
        <v>0</v>
      </c>
      <c r="U10" s="80" t="s">
        <v>561</v>
      </c>
      <c r="V10" s="80">
        <f t="shared" si="7"/>
        <v>9</v>
      </c>
      <c r="W10" s="80" t="s">
        <v>557</v>
      </c>
      <c r="X10" s="85">
        <f t="shared" si="8"/>
        <v>7</v>
      </c>
      <c r="Y10" s="81"/>
      <c r="Z10" s="81" t="b">
        <f t="shared" si="9"/>
        <v>0</v>
      </c>
      <c r="AA10" s="81"/>
      <c r="AB10" s="81" t="b">
        <f t="shared" si="10"/>
        <v>0</v>
      </c>
      <c r="AC10" s="81"/>
      <c r="AD10" s="81" t="b">
        <f t="shared" si="11"/>
        <v>0</v>
      </c>
      <c r="AE10" s="85">
        <v>24</v>
      </c>
      <c r="AF10" s="80">
        <f t="shared" si="12"/>
        <v>180</v>
      </c>
      <c r="AG10" s="82">
        <f t="shared" si="13"/>
        <v>7.5</v>
      </c>
      <c r="AH10" s="81"/>
      <c r="AI10" s="81"/>
      <c r="AJ10" s="81">
        <v>0</v>
      </c>
    </row>
    <row r="11" spans="1:36" ht="24.75" customHeight="1" x14ac:dyDescent="0.3">
      <c r="A11" s="92">
        <v>5</v>
      </c>
      <c r="B11" s="78" t="s">
        <v>575</v>
      </c>
      <c r="C11" s="78" t="s">
        <v>484</v>
      </c>
      <c r="D11" s="79" t="s">
        <v>474</v>
      </c>
      <c r="E11" s="80" t="s">
        <v>560</v>
      </c>
      <c r="F11" s="80">
        <f t="shared" si="0"/>
        <v>6</v>
      </c>
      <c r="G11" s="81"/>
      <c r="H11" s="81" t="b">
        <f t="shared" si="1"/>
        <v>0</v>
      </c>
      <c r="I11" s="80" t="s">
        <v>561</v>
      </c>
      <c r="J11" s="80">
        <f t="shared" si="14"/>
        <v>9</v>
      </c>
      <c r="K11" s="81"/>
      <c r="L11" s="81" t="b">
        <f t="shared" si="2"/>
        <v>0</v>
      </c>
      <c r="M11" s="81"/>
      <c r="N11" s="81" t="b">
        <f t="shared" si="3"/>
        <v>0</v>
      </c>
      <c r="O11" s="81"/>
      <c r="P11" s="81" t="b">
        <f t="shared" si="4"/>
        <v>0</v>
      </c>
      <c r="Q11" s="81"/>
      <c r="R11" s="81" t="b">
        <f t="shared" si="5"/>
        <v>0</v>
      </c>
      <c r="S11" s="81"/>
      <c r="T11" s="81" t="b">
        <f t="shared" si="6"/>
        <v>0</v>
      </c>
      <c r="U11" s="81"/>
      <c r="V11" s="81" t="b">
        <f t="shared" si="7"/>
        <v>0</v>
      </c>
      <c r="W11" s="81"/>
      <c r="X11" s="81" t="b">
        <f t="shared" si="8"/>
        <v>0</v>
      </c>
      <c r="Y11" s="80" t="s">
        <v>561</v>
      </c>
      <c r="Z11" s="80">
        <f t="shared" si="9"/>
        <v>9</v>
      </c>
      <c r="AA11" s="81"/>
      <c r="AB11" s="81" t="b">
        <f t="shared" si="10"/>
        <v>0</v>
      </c>
      <c r="AC11" s="81"/>
      <c r="AD11" s="81" t="b">
        <f t="shared" si="11"/>
        <v>0</v>
      </c>
      <c r="AE11" s="85">
        <v>22</v>
      </c>
      <c r="AF11" s="80">
        <f t="shared" si="12"/>
        <v>180</v>
      </c>
      <c r="AG11" s="82">
        <f t="shared" si="13"/>
        <v>8.1818181818181817</v>
      </c>
      <c r="AH11" s="81"/>
      <c r="AI11" s="81"/>
      <c r="AJ11" s="81">
        <v>0</v>
      </c>
    </row>
    <row r="12" spans="1:36" ht="42" customHeight="1" x14ac:dyDescent="0.3">
      <c r="A12" s="92">
        <v>6</v>
      </c>
      <c r="B12" s="78" t="s">
        <v>575</v>
      </c>
      <c r="C12" s="83" t="s">
        <v>485</v>
      </c>
      <c r="D12" s="79" t="s">
        <v>475</v>
      </c>
      <c r="E12" s="80" t="s">
        <v>559</v>
      </c>
      <c r="F12" s="80">
        <f t="shared" si="0"/>
        <v>8</v>
      </c>
      <c r="G12" s="81"/>
      <c r="H12" s="81" t="b">
        <f t="shared" si="1"/>
        <v>0</v>
      </c>
      <c r="I12" s="81"/>
      <c r="J12" s="81" t="b">
        <f t="shared" si="14"/>
        <v>0</v>
      </c>
      <c r="K12" s="81"/>
      <c r="L12" s="81" t="b">
        <f t="shared" si="2"/>
        <v>0</v>
      </c>
      <c r="M12" s="80" t="s">
        <v>558</v>
      </c>
      <c r="N12" s="80">
        <f t="shared" si="3"/>
        <v>10</v>
      </c>
      <c r="O12" s="81"/>
      <c r="P12" s="81" t="b">
        <f t="shared" si="4"/>
        <v>0</v>
      </c>
      <c r="Q12" s="81"/>
      <c r="R12" s="81" t="b">
        <f t="shared" si="5"/>
        <v>0</v>
      </c>
      <c r="S12" s="81"/>
      <c r="T12" s="81" t="b">
        <f t="shared" si="6"/>
        <v>0</v>
      </c>
      <c r="U12" s="81"/>
      <c r="V12" s="81" t="b">
        <f t="shared" si="7"/>
        <v>0</v>
      </c>
      <c r="W12" s="81"/>
      <c r="X12" s="81" t="b">
        <f t="shared" si="8"/>
        <v>0</v>
      </c>
      <c r="Y12" s="81"/>
      <c r="Z12" s="81" t="b">
        <f t="shared" si="9"/>
        <v>0</v>
      </c>
      <c r="AA12" s="81"/>
      <c r="AB12" s="81" t="b">
        <f t="shared" si="10"/>
        <v>0</v>
      </c>
      <c r="AC12" s="80" t="s">
        <v>561</v>
      </c>
      <c r="AD12" s="80">
        <f t="shared" si="11"/>
        <v>9</v>
      </c>
      <c r="AE12" s="85">
        <v>18</v>
      </c>
      <c r="AF12" s="80">
        <f t="shared" si="12"/>
        <v>162</v>
      </c>
      <c r="AG12" s="82">
        <f t="shared" si="13"/>
        <v>9</v>
      </c>
      <c r="AH12" s="81"/>
      <c r="AI12" s="81"/>
      <c r="AJ12" s="81">
        <v>0</v>
      </c>
    </row>
    <row r="13" spans="1:36" ht="27" customHeight="1" x14ac:dyDescent="0.3">
      <c r="A13" s="92">
        <v>7</v>
      </c>
      <c r="B13" s="78" t="s">
        <v>575</v>
      </c>
      <c r="C13" s="78" t="s">
        <v>486</v>
      </c>
      <c r="D13" s="79" t="s">
        <v>476</v>
      </c>
      <c r="E13" s="80" t="s">
        <v>557</v>
      </c>
      <c r="F13" s="80">
        <f t="shared" si="0"/>
        <v>7</v>
      </c>
      <c r="G13" s="81"/>
      <c r="H13" s="81" t="b">
        <f t="shared" si="1"/>
        <v>0</v>
      </c>
      <c r="I13" s="81"/>
      <c r="J13" s="81" t="b">
        <f t="shared" si="14"/>
        <v>0</v>
      </c>
      <c r="K13" s="81"/>
      <c r="L13" s="81" t="b">
        <f t="shared" si="2"/>
        <v>0</v>
      </c>
      <c r="M13" s="80" t="s">
        <v>561</v>
      </c>
      <c r="N13" s="80">
        <f t="shared" si="3"/>
        <v>9</v>
      </c>
      <c r="O13" s="80" t="s">
        <v>561</v>
      </c>
      <c r="P13" s="80">
        <f t="shared" si="4"/>
        <v>9</v>
      </c>
      <c r="Q13" s="81"/>
      <c r="R13" s="81" t="b">
        <f t="shared" si="5"/>
        <v>0</v>
      </c>
      <c r="S13" s="80" t="s">
        <v>559</v>
      </c>
      <c r="T13" s="80">
        <f t="shared" si="6"/>
        <v>8</v>
      </c>
      <c r="U13" s="81"/>
      <c r="V13" s="81" t="b">
        <f t="shared" si="7"/>
        <v>0</v>
      </c>
      <c r="W13" s="81"/>
      <c r="X13" s="81" t="b">
        <f t="shared" si="8"/>
        <v>0</v>
      </c>
      <c r="Y13" s="81"/>
      <c r="Z13" s="81" t="b">
        <f t="shared" si="9"/>
        <v>0</v>
      </c>
      <c r="AA13" s="81"/>
      <c r="AB13" s="81" t="b">
        <f t="shared" si="10"/>
        <v>0</v>
      </c>
      <c r="AC13" s="81"/>
      <c r="AD13" s="81" t="b">
        <f t="shared" si="11"/>
        <v>0</v>
      </c>
      <c r="AE13" s="85">
        <v>26</v>
      </c>
      <c r="AF13" s="80">
        <f t="shared" si="12"/>
        <v>216</v>
      </c>
      <c r="AG13" s="82">
        <f t="shared" si="13"/>
        <v>8.3076923076923084</v>
      </c>
      <c r="AH13" s="81"/>
      <c r="AI13" s="81"/>
      <c r="AJ13" s="81">
        <v>0</v>
      </c>
    </row>
    <row r="14" spans="1:36" ht="29.25" customHeight="1" x14ac:dyDescent="0.3">
      <c r="A14" s="92">
        <v>8</v>
      </c>
      <c r="B14" s="78" t="s">
        <v>575</v>
      </c>
      <c r="C14" s="78" t="s">
        <v>487</v>
      </c>
      <c r="D14" s="79" t="s">
        <v>477</v>
      </c>
      <c r="E14" s="80" t="s">
        <v>560</v>
      </c>
      <c r="F14" s="80">
        <f t="shared" si="0"/>
        <v>6</v>
      </c>
      <c r="G14" s="81"/>
      <c r="H14" s="81" t="b">
        <f t="shared" si="1"/>
        <v>0</v>
      </c>
      <c r="I14" s="81"/>
      <c r="J14" s="81" t="b">
        <f t="shared" si="14"/>
        <v>0</v>
      </c>
      <c r="K14" s="81"/>
      <c r="L14" s="81" t="b">
        <f t="shared" si="2"/>
        <v>0</v>
      </c>
      <c r="M14" s="81"/>
      <c r="N14" s="81" t="b">
        <f t="shared" si="3"/>
        <v>0</v>
      </c>
      <c r="O14" s="81"/>
      <c r="P14" s="81" t="b">
        <f t="shared" si="4"/>
        <v>0</v>
      </c>
      <c r="Q14" s="81"/>
      <c r="R14" s="81" t="b">
        <f t="shared" si="5"/>
        <v>0</v>
      </c>
      <c r="S14" s="81"/>
      <c r="T14" s="81" t="b">
        <f t="shared" si="6"/>
        <v>0</v>
      </c>
      <c r="U14" s="81"/>
      <c r="V14" s="81" t="b">
        <f t="shared" si="7"/>
        <v>0</v>
      </c>
      <c r="W14" s="81"/>
      <c r="X14" s="81" t="b">
        <f t="shared" si="8"/>
        <v>0</v>
      </c>
      <c r="Y14" s="80" t="s">
        <v>561</v>
      </c>
      <c r="Z14" s="80">
        <f t="shared" si="9"/>
        <v>9</v>
      </c>
      <c r="AA14" s="80" t="s">
        <v>561</v>
      </c>
      <c r="AB14" s="80">
        <f t="shared" si="10"/>
        <v>9</v>
      </c>
      <c r="AC14" s="81"/>
      <c r="AD14" s="81" t="b">
        <f t="shared" si="11"/>
        <v>0</v>
      </c>
      <c r="AE14" s="85">
        <v>20</v>
      </c>
      <c r="AF14" s="80">
        <f t="shared" si="12"/>
        <v>162</v>
      </c>
      <c r="AG14" s="82">
        <f t="shared" si="13"/>
        <v>8.1</v>
      </c>
      <c r="AH14" s="81"/>
      <c r="AI14" s="81"/>
      <c r="AJ14" s="81">
        <v>0</v>
      </c>
    </row>
    <row r="15" spans="1:36" ht="27" customHeight="1" x14ac:dyDescent="0.3">
      <c r="A15" s="92">
        <v>9</v>
      </c>
      <c r="B15" s="78" t="s">
        <v>575</v>
      </c>
      <c r="C15" s="78" t="s">
        <v>488</v>
      </c>
      <c r="D15" s="79" t="s">
        <v>478</v>
      </c>
      <c r="E15" s="80" t="s">
        <v>560</v>
      </c>
      <c r="F15" s="80">
        <f t="shared" si="0"/>
        <v>6</v>
      </c>
      <c r="G15" s="81"/>
      <c r="H15" s="81" t="b">
        <f t="shared" si="1"/>
        <v>0</v>
      </c>
      <c r="I15" s="81"/>
      <c r="J15" s="81" t="b">
        <f t="shared" si="14"/>
        <v>0</v>
      </c>
      <c r="K15" s="81"/>
      <c r="L15" s="81" t="b">
        <f t="shared" si="2"/>
        <v>0</v>
      </c>
      <c r="M15" s="80" t="s">
        <v>558</v>
      </c>
      <c r="N15" s="80">
        <f t="shared" si="3"/>
        <v>10</v>
      </c>
      <c r="O15" s="81"/>
      <c r="P15" s="81" t="b">
        <f t="shared" si="4"/>
        <v>0</v>
      </c>
      <c r="Q15" s="81"/>
      <c r="R15" s="81" t="b">
        <f t="shared" si="5"/>
        <v>0</v>
      </c>
      <c r="S15" s="81"/>
      <c r="T15" s="81" t="b">
        <f t="shared" si="6"/>
        <v>0</v>
      </c>
      <c r="U15" s="80" t="s">
        <v>558</v>
      </c>
      <c r="V15" s="80">
        <f t="shared" si="7"/>
        <v>10</v>
      </c>
      <c r="W15" s="80" t="s">
        <v>561</v>
      </c>
      <c r="X15" s="85">
        <f t="shared" si="8"/>
        <v>9</v>
      </c>
      <c r="Y15" s="81"/>
      <c r="Z15" s="81" t="b">
        <f t="shared" si="9"/>
        <v>0</v>
      </c>
      <c r="AA15" s="81"/>
      <c r="AB15" s="81" t="b">
        <f t="shared" si="10"/>
        <v>0</v>
      </c>
      <c r="AC15" s="81"/>
      <c r="AD15" s="81" t="b">
        <f t="shared" si="11"/>
        <v>0</v>
      </c>
      <c r="AE15" s="85">
        <v>24</v>
      </c>
      <c r="AF15" s="80">
        <f t="shared" si="12"/>
        <v>210</v>
      </c>
      <c r="AG15" s="82">
        <f t="shared" si="13"/>
        <v>8.75</v>
      </c>
      <c r="AH15" s="81"/>
      <c r="AI15" s="81"/>
      <c r="AJ15" s="81">
        <v>0</v>
      </c>
    </row>
    <row r="16" spans="1:36" ht="28.5" customHeight="1" x14ac:dyDescent="0.3">
      <c r="A16" s="92">
        <v>10</v>
      </c>
      <c r="B16" s="78" t="s">
        <v>575</v>
      </c>
      <c r="C16" s="83" t="s">
        <v>489</v>
      </c>
      <c r="D16" s="79" t="s">
        <v>479</v>
      </c>
      <c r="E16" s="80" t="s">
        <v>557</v>
      </c>
      <c r="F16" s="80">
        <f t="shared" si="0"/>
        <v>7</v>
      </c>
      <c r="G16" s="81"/>
      <c r="H16" s="81" t="b">
        <f t="shared" si="1"/>
        <v>0</v>
      </c>
      <c r="I16" s="81"/>
      <c r="J16" s="81" t="b">
        <f t="shared" si="14"/>
        <v>0</v>
      </c>
      <c r="K16" s="81"/>
      <c r="L16" s="81" t="b">
        <f t="shared" si="2"/>
        <v>0</v>
      </c>
      <c r="M16" s="80" t="s">
        <v>557</v>
      </c>
      <c r="N16" s="80">
        <f t="shared" si="3"/>
        <v>7</v>
      </c>
      <c r="O16" s="81"/>
      <c r="P16" s="81" t="b">
        <f t="shared" si="4"/>
        <v>0</v>
      </c>
      <c r="Q16" s="81"/>
      <c r="R16" s="81" t="b">
        <f t="shared" si="5"/>
        <v>0</v>
      </c>
      <c r="S16" s="81"/>
      <c r="T16" s="81" t="b">
        <f t="shared" si="6"/>
        <v>0</v>
      </c>
      <c r="U16" s="81"/>
      <c r="V16" s="81" t="b">
        <f t="shared" si="7"/>
        <v>0</v>
      </c>
      <c r="W16" s="81"/>
      <c r="X16" s="81" t="b">
        <f t="shared" si="8"/>
        <v>0</v>
      </c>
      <c r="Y16" s="81"/>
      <c r="Z16" s="81" t="b">
        <f t="shared" si="9"/>
        <v>0</v>
      </c>
      <c r="AA16" s="81"/>
      <c r="AB16" s="81" t="b">
        <f t="shared" si="10"/>
        <v>0</v>
      </c>
      <c r="AC16" s="80" t="s">
        <v>561</v>
      </c>
      <c r="AD16" s="80">
        <f t="shared" si="11"/>
        <v>9</v>
      </c>
      <c r="AE16" s="85">
        <v>18</v>
      </c>
      <c r="AF16" s="80">
        <f t="shared" si="12"/>
        <v>138</v>
      </c>
      <c r="AG16" s="82">
        <f t="shared" si="13"/>
        <v>7.666666666666667</v>
      </c>
      <c r="AH16" s="81"/>
      <c r="AI16" s="81"/>
      <c r="AJ16" s="81">
        <v>0</v>
      </c>
    </row>
    <row r="17" spans="1:36" ht="24.75" customHeight="1" x14ac:dyDescent="0.3">
      <c r="A17" s="92">
        <v>11</v>
      </c>
      <c r="B17" s="78" t="s">
        <v>575</v>
      </c>
      <c r="C17" s="78" t="s">
        <v>490</v>
      </c>
      <c r="D17" s="79" t="s">
        <v>480</v>
      </c>
      <c r="E17" s="80" t="s">
        <v>560</v>
      </c>
      <c r="F17" s="80">
        <f t="shared" si="0"/>
        <v>6</v>
      </c>
      <c r="G17" s="81"/>
      <c r="H17" s="81" t="b">
        <f t="shared" si="1"/>
        <v>0</v>
      </c>
      <c r="I17" s="81"/>
      <c r="J17" s="81" t="b">
        <f t="shared" si="14"/>
        <v>0</v>
      </c>
      <c r="K17" s="81"/>
      <c r="L17" s="81" t="b">
        <f t="shared" si="2"/>
        <v>0</v>
      </c>
      <c r="M17" s="80" t="s">
        <v>559</v>
      </c>
      <c r="N17" s="80">
        <f t="shared" si="3"/>
        <v>8</v>
      </c>
      <c r="O17" s="81"/>
      <c r="P17" s="81" t="b">
        <f t="shared" si="4"/>
        <v>0</v>
      </c>
      <c r="Q17" s="81"/>
      <c r="R17" s="81" t="b">
        <f t="shared" si="5"/>
        <v>0</v>
      </c>
      <c r="S17" s="81"/>
      <c r="T17" s="81" t="b">
        <f t="shared" si="6"/>
        <v>0</v>
      </c>
      <c r="U17" s="81"/>
      <c r="V17" s="81" t="b">
        <f t="shared" si="7"/>
        <v>0</v>
      </c>
      <c r="W17" s="81"/>
      <c r="X17" s="81" t="b">
        <f t="shared" si="8"/>
        <v>0</v>
      </c>
      <c r="Y17" s="81"/>
      <c r="Z17" s="81" t="b">
        <f t="shared" si="9"/>
        <v>0</v>
      </c>
      <c r="AA17" s="81"/>
      <c r="AB17" s="81" t="b">
        <f t="shared" si="10"/>
        <v>0</v>
      </c>
      <c r="AC17" s="81"/>
      <c r="AD17" s="81" t="b">
        <f t="shared" si="11"/>
        <v>0</v>
      </c>
      <c r="AE17" s="85">
        <v>12</v>
      </c>
      <c r="AF17" s="80">
        <f t="shared" si="12"/>
        <v>84</v>
      </c>
      <c r="AG17" s="82">
        <f t="shared" si="13"/>
        <v>7</v>
      </c>
      <c r="AH17" s="81"/>
      <c r="AI17" s="81"/>
      <c r="AJ17" s="81">
        <v>0</v>
      </c>
    </row>
    <row r="18" spans="1:36" ht="24.75" customHeight="1" x14ac:dyDescent="0.25">
      <c r="A18" s="7"/>
      <c r="B18" s="13"/>
      <c r="C18" s="13"/>
      <c r="D18" s="13"/>
      <c r="E18" s="14"/>
      <c r="F18" s="15"/>
      <c r="G18" s="14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7"/>
      <c r="AD18" s="17"/>
      <c r="AE18" s="17"/>
      <c r="AF18" s="13"/>
      <c r="AG18" s="13"/>
      <c r="AH18" s="13"/>
      <c r="AI18" s="13"/>
      <c r="AJ18" s="13"/>
    </row>
    <row r="19" spans="1:36" ht="33.75" customHeight="1" x14ac:dyDescent="0.25">
      <c r="A19" s="34" t="s">
        <v>6</v>
      </c>
      <c r="B19" s="22" t="s">
        <v>15</v>
      </c>
      <c r="C19" s="22" t="s">
        <v>16</v>
      </c>
      <c r="D19" s="22"/>
      <c r="E19" s="22"/>
      <c r="F19" s="22"/>
      <c r="G19" s="23" t="s">
        <v>311</v>
      </c>
      <c r="H19" s="23" t="s">
        <v>495</v>
      </c>
      <c r="I19" s="22" t="s">
        <v>494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 t="s">
        <v>203</v>
      </c>
      <c r="U19" s="23" t="s">
        <v>204</v>
      </c>
      <c r="V19" s="22" t="s">
        <v>205</v>
      </c>
      <c r="W19" s="22"/>
      <c r="X19" s="22"/>
      <c r="Y19" s="22"/>
      <c r="Z19" s="22"/>
      <c r="AA19" s="22"/>
      <c r="AB19" s="22"/>
      <c r="AC19" s="22"/>
      <c r="AD19" s="22"/>
      <c r="AE19" s="22"/>
      <c r="AF19" s="33" t="s">
        <v>504</v>
      </c>
      <c r="AG19" s="23" t="s">
        <v>505</v>
      </c>
      <c r="AH19" s="152" t="s">
        <v>503</v>
      </c>
      <c r="AI19" s="152"/>
      <c r="AJ19" s="152"/>
    </row>
    <row r="20" spans="1:36" ht="31.5" x14ac:dyDescent="0.25">
      <c r="A20" s="37" t="s">
        <v>492</v>
      </c>
      <c r="B20" s="23" t="s">
        <v>493</v>
      </c>
      <c r="C20" s="12" t="s">
        <v>491</v>
      </c>
      <c r="D20" s="22"/>
      <c r="E20" s="22"/>
      <c r="F20" s="22"/>
      <c r="G20" s="22" t="s">
        <v>497</v>
      </c>
      <c r="H20" s="23" t="s">
        <v>498</v>
      </c>
      <c r="I20" s="22" t="s">
        <v>496</v>
      </c>
      <c r="J20" s="22"/>
      <c r="K20" s="23"/>
      <c r="L20" s="22"/>
      <c r="M20" s="22"/>
      <c r="N20" s="22"/>
      <c r="O20" s="22"/>
      <c r="P20" s="22"/>
      <c r="Q20" s="22"/>
      <c r="R20" s="22"/>
      <c r="S20" s="22"/>
      <c r="T20" s="22" t="s">
        <v>500</v>
      </c>
      <c r="U20" s="23" t="s">
        <v>501</v>
      </c>
      <c r="V20" s="22" t="s">
        <v>499</v>
      </c>
      <c r="W20" s="22"/>
      <c r="X20" s="22"/>
      <c r="Y20" s="22"/>
      <c r="Z20" s="22"/>
      <c r="AA20" s="22"/>
      <c r="AB20" s="22"/>
      <c r="AC20" s="22"/>
      <c r="AD20" s="22"/>
      <c r="AE20" s="22"/>
      <c r="AF20" s="33" t="s">
        <v>507</v>
      </c>
      <c r="AG20" s="23" t="s">
        <v>508</v>
      </c>
      <c r="AH20" s="22" t="s">
        <v>506</v>
      </c>
      <c r="AI20" s="22"/>
      <c r="AJ20" s="9"/>
    </row>
    <row r="21" spans="1:36" ht="31.5" x14ac:dyDescent="0.25">
      <c r="A21" s="34" t="s">
        <v>510</v>
      </c>
      <c r="B21" s="23" t="s">
        <v>511</v>
      </c>
      <c r="C21" s="23" t="s">
        <v>509</v>
      </c>
      <c r="D21" s="22"/>
      <c r="E21" s="22"/>
      <c r="F21" s="22"/>
      <c r="G21" s="22" t="s">
        <v>67</v>
      </c>
      <c r="H21" s="23" t="s">
        <v>68</v>
      </c>
      <c r="I21" s="22" t="s">
        <v>579</v>
      </c>
      <c r="J21" s="22"/>
      <c r="K21" s="23"/>
      <c r="L21" s="22"/>
      <c r="M21" s="22"/>
      <c r="N21" s="22"/>
      <c r="O21" s="22"/>
      <c r="P21" s="22"/>
      <c r="Q21" s="22"/>
      <c r="R21" s="22"/>
      <c r="S21" s="22"/>
      <c r="T21" s="22" t="s">
        <v>513</v>
      </c>
      <c r="U21" s="23" t="s">
        <v>514</v>
      </c>
      <c r="V21" s="22" t="s">
        <v>512</v>
      </c>
      <c r="W21" s="22"/>
      <c r="X21" s="22"/>
      <c r="Y21" s="22"/>
      <c r="Z21" s="22"/>
      <c r="AA21" s="22"/>
      <c r="AB21" s="22"/>
      <c r="AC21" s="22"/>
      <c r="AD21" s="22"/>
      <c r="AE21" s="22"/>
      <c r="AF21" s="33" t="s">
        <v>458</v>
      </c>
      <c r="AG21" s="23" t="s">
        <v>563</v>
      </c>
      <c r="AH21" s="152" t="s">
        <v>457</v>
      </c>
      <c r="AI21" s="152"/>
      <c r="AJ21" s="152"/>
    </row>
    <row r="22" spans="1:36" ht="31.5" x14ac:dyDescent="0.25">
      <c r="A22" s="34" t="s">
        <v>20</v>
      </c>
      <c r="B22" s="23" t="s">
        <v>22</v>
      </c>
      <c r="C22" s="25" t="s">
        <v>578</v>
      </c>
      <c r="D22" s="22"/>
      <c r="E22" s="22"/>
      <c r="F22" s="22"/>
      <c r="G22" s="22"/>
      <c r="H22" s="24"/>
      <c r="I22" s="22"/>
      <c r="J22" s="22"/>
      <c r="K22" s="23"/>
      <c r="L22" s="22"/>
      <c r="M22" s="22"/>
      <c r="N22" s="22"/>
      <c r="O22" s="22"/>
      <c r="P22" s="22"/>
      <c r="Q22" s="22"/>
      <c r="R22" s="22"/>
      <c r="S22" s="22"/>
      <c r="T22" s="22"/>
      <c r="U22" s="23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9"/>
    </row>
    <row r="23" spans="1:36" ht="15.75" x14ac:dyDescent="0.25">
      <c r="A23" s="37"/>
      <c r="B23" s="24"/>
      <c r="C23" s="22"/>
      <c r="D23" s="22"/>
      <c r="E23" s="22"/>
      <c r="F23" s="22"/>
      <c r="G23" s="22"/>
      <c r="H23" s="24"/>
      <c r="I23" s="22"/>
      <c r="J23" s="22"/>
      <c r="K23" s="24"/>
      <c r="L23" s="22"/>
      <c r="M23" s="22"/>
      <c r="N23" s="22"/>
      <c r="O23" s="22"/>
      <c r="P23" s="22"/>
      <c r="Q23" s="22"/>
      <c r="R23" s="22"/>
      <c r="S23" s="22"/>
      <c r="T23" s="22"/>
      <c r="U23" s="24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9"/>
    </row>
    <row r="24" spans="1:36" x14ac:dyDescent="0.25">
      <c r="A24" s="2"/>
      <c r="B24" s="11"/>
      <c r="C24" s="9"/>
      <c r="D24" s="9"/>
      <c r="E24" s="9"/>
      <c r="F24" s="9"/>
      <c r="G24" s="9"/>
      <c r="H24" s="11"/>
      <c r="I24" s="9"/>
      <c r="J24" s="9"/>
      <c r="K24" s="11"/>
      <c r="L24" s="9"/>
      <c r="M24" s="9"/>
      <c r="N24" s="9"/>
      <c r="O24" s="9"/>
      <c r="P24" s="9"/>
      <c r="Q24" s="9"/>
      <c r="R24" s="9"/>
      <c r="S24" s="9"/>
      <c r="T24" s="10"/>
      <c r="U24" s="11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x14ac:dyDescent="0.25">
      <c r="B25" s="9"/>
      <c r="C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x14ac:dyDescent="0.25">
      <c r="B26" s="9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s="21" customFormat="1" ht="18.75" x14ac:dyDescent="0.3">
      <c r="B27" s="43"/>
      <c r="C27" s="43"/>
      <c r="D27" s="20" t="s">
        <v>598</v>
      </c>
      <c r="E27" s="20"/>
      <c r="F27" s="20"/>
      <c r="G27" s="20"/>
      <c r="H27" s="20"/>
      <c r="I27" s="20"/>
      <c r="J27" s="20"/>
      <c r="K27" s="20" t="s">
        <v>602</v>
      </c>
      <c r="L27" s="20"/>
      <c r="M27" s="20"/>
      <c r="N27" s="20"/>
      <c r="O27" s="20"/>
      <c r="P27" s="20"/>
      <c r="Q27" s="20"/>
      <c r="R27" s="20"/>
      <c r="S27" s="20"/>
      <c r="T27" s="20"/>
      <c r="U27" s="20" t="s">
        <v>600</v>
      </c>
      <c r="V27" s="20"/>
      <c r="W27" s="20"/>
      <c r="X27" s="20"/>
      <c r="Y27" s="20"/>
      <c r="Z27" s="20"/>
      <c r="AA27" s="20"/>
      <c r="AB27" s="20"/>
      <c r="AC27" s="20"/>
      <c r="AD27" s="20"/>
      <c r="AE27" s="20" t="s">
        <v>601</v>
      </c>
      <c r="AF27" s="20"/>
      <c r="AG27" s="20"/>
      <c r="AH27" s="20"/>
      <c r="AI27" s="20"/>
      <c r="AJ27" s="20"/>
    </row>
    <row r="28" spans="1:3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2:3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2:3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2:3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2:3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2:3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2:3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3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2:3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2:36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2:36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2:36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2:36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2:36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2:36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2:36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2:36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2:36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2:36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2:36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2:36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2:36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</sheetData>
  <mergeCells count="26">
    <mergeCell ref="AH19:AJ19"/>
    <mergeCell ref="AH21:AJ21"/>
    <mergeCell ref="A1:AJ3"/>
    <mergeCell ref="A4:A6"/>
    <mergeCell ref="B4:B6"/>
    <mergeCell ref="C4:C6"/>
    <mergeCell ref="D4:D6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I4:AI6"/>
    <mergeCell ref="AJ4:AJ6"/>
    <mergeCell ref="AE4:AE6"/>
    <mergeCell ref="AF4:AF6"/>
    <mergeCell ref="AG4:AG6"/>
    <mergeCell ref="AH4:AH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28" max="16383" man="1"/>
  </rowBreaks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Normal="100" workbookViewId="0">
      <selection activeCell="I22" sqref="I22"/>
    </sheetView>
  </sheetViews>
  <sheetFormatPr defaultRowHeight="15" x14ac:dyDescent="0.25"/>
  <cols>
    <col min="1" max="1" width="5.28515625" customWidth="1"/>
    <col min="2" max="2" width="6.42578125" customWidth="1"/>
    <col min="3" max="3" width="22.28515625" customWidth="1"/>
    <col min="4" max="4" width="15.28515625" customWidth="1"/>
    <col min="5" max="5" width="7.42578125" customWidth="1"/>
    <col min="6" max="6" width="6.85546875" customWidth="1"/>
    <col min="7" max="7" width="7.7109375" customWidth="1"/>
    <col min="8" max="8" width="6.28515625" customWidth="1"/>
    <col min="11" max="11" width="7.28515625" customWidth="1"/>
    <col min="12" max="12" width="6" customWidth="1"/>
    <col min="13" max="13" width="6.85546875" customWidth="1"/>
    <col min="14" max="14" width="15.7109375" customWidth="1"/>
  </cols>
  <sheetData>
    <row r="1" spans="1:15" ht="28.5" customHeight="1" x14ac:dyDescent="0.25">
      <c r="A1" s="215" t="s">
        <v>597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5" ht="26.25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53.25" customHeight="1" x14ac:dyDescent="0.25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5" s="1" customFormat="1" ht="24.75" customHeight="1" x14ac:dyDescent="0.3">
      <c r="A4" s="230" t="s">
        <v>0</v>
      </c>
      <c r="B4" s="233" t="s">
        <v>1</v>
      </c>
      <c r="C4" s="233" t="s">
        <v>2</v>
      </c>
      <c r="D4" s="236" t="s">
        <v>3</v>
      </c>
      <c r="E4" s="239" t="s">
        <v>6</v>
      </c>
      <c r="F4" s="240"/>
      <c r="G4" s="239" t="s">
        <v>526</v>
      </c>
      <c r="H4" s="240"/>
      <c r="I4" s="230" t="s">
        <v>85</v>
      </c>
      <c r="J4" s="230" t="s">
        <v>86</v>
      </c>
      <c r="K4" s="230" t="s">
        <v>87</v>
      </c>
      <c r="L4" s="230" t="s">
        <v>605</v>
      </c>
      <c r="M4" s="230" t="s">
        <v>606</v>
      </c>
      <c r="N4" s="236" t="s">
        <v>607</v>
      </c>
      <c r="O4" s="32"/>
    </row>
    <row r="5" spans="1:15" s="3" customFormat="1" ht="30" customHeight="1" x14ac:dyDescent="0.3">
      <c r="A5" s="231"/>
      <c r="B5" s="234"/>
      <c r="C5" s="234"/>
      <c r="D5" s="237"/>
      <c r="E5" s="136" t="s">
        <v>7</v>
      </c>
      <c r="F5" s="137">
        <v>1</v>
      </c>
      <c r="G5" s="136" t="s">
        <v>528</v>
      </c>
      <c r="H5" s="136">
        <v>703</v>
      </c>
      <c r="I5" s="234"/>
      <c r="J5" s="234"/>
      <c r="K5" s="234"/>
      <c r="L5" s="234"/>
      <c r="M5" s="234"/>
      <c r="N5" s="241"/>
      <c r="O5" s="50"/>
    </row>
    <row r="6" spans="1:15" s="3" customFormat="1" ht="23.25" customHeight="1" x14ac:dyDescent="0.3">
      <c r="A6" s="232"/>
      <c r="B6" s="235"/>
      <c r="C6" s="235"/>
      <c r="D6" s="238"/>
      <c r="E6" s="138" t="s">
        <v>8</v>
      </c>
      <c r="F6" s="138">
        <v>6</v>
      </c>
      <c r="G6" s="138" t="s">
        <v>8</v>
      </c>
      <c r="H6" s="138">
        <v>6</v>
      </c>
      <c r="I6" s="235"/>
      <c r="J6" s="235"/>
      <c r="K6" s="235"/>
      <c r="L6" s="235"/>
      <c r="M6" s="235"/>
      <c r="N6" s="242"/>
      <c r="O6" s="50"/>
    </row>
    <row r="7" spans="1:15" ht="44.25" customHeight="1" x14ac:dyDescent="0.3">
      <c r="A7" s="111">
        <v>1</v>
      </c>
      <c r="B7" s="111" t="s">
        <v>585</v>
      </c>
      <c r="C7" s="112" t="s">
        <v>520</v>
      </c>
      <c r="D7" s="111" t="s">
        <v>515</v>
      </c>
      <c r="E7" s="107" t="s">
        <v>561</v>
      </c>
      <c r="F7" s="107">
        <f>IF(E7="AA",10, IF(E7="AB",9, IF(E7="BB",8, IF(E7="BC",7,IF(E7="CC",6, IF(E7="CD",5, IF(E7="DD",4,IF(E7="F",0))))))))</f>
        <v>9</v>
      </c>
      <c r="G7" s="107" t="s">
        <v>559</v>
      </c>
      <c r="H7" s="107">
        <f>IF(G7="AA",10, IF(G7="AB",9, IF(G7="BB",8, IF(G7="BC",7,IF(G7="CC",6, IF(G7="CD",5, IF(G7="DD",4,IF(G7="F",0))))))))</f>
        <v>8</v>
      </c>
      <c r="I7" s="107">
        <v>12</v>
      </c>
      <c r="J7" s="107">
        <f>(F7*6+H7*6)</f>
        <v>102</v>
      </c>
      <c r="K7" s="144">
        <f>J7/I7</f>
        <v>8.5</v>
      </c>
      <c r="L7" s="113"/>
      <c r="M7" s="113"/>
      <c r="N7" s="114">
        <f>(M7+J7)/(L7+I7)</f>
        <v>8.5</v>
      </c>
      <c r="O7" s="44"/>
    </row>
    <row r="8" spans="1:15" ht="28.5" customHeight="1" x14ac:dyDescent="0.3">
      <c r="A8" s="111">
        <v>2</v>
      </c>
      <c r="B8" s="111" t="s">
        <v>585</v>
      </c>
      <c r="C8" s="112" t="s">
        <v>521</v>
      </c>
      <c r="D8" s="111" t="s">
        <v>516</v>
      </c>
      <c r="E8" s="107" t="s">
        <v>558</v>
      </c>
      <c r="F8" s="107">
        <f t="shared" ref="F8:F11" si="0">IF(E8="AA",10, IF(E8="AB",9, IF(E8="BB",8, IF(E8="BC",7,IF(E8="CC",6, IF(E8="CD",5, IF(E8="DD",4,IF(E8="F",0))))))))</f>
        <v>10</v>
      </c>
      <c r="G8" s="107" t="s">
        <v>557</v>
      </c>
      <c r="H8" s="107">
        <f t="shared" ref="H8:H11" si="1">IF(G8="AA",10, IF(G8="AB",9, IF(G8="BB",8, IF(G8="BC",7,IF(G8="CC",6, IF(G8="CD",5, IF(G8="DD",4,IF(G8="F",0))))))))</f>
        <v>7</v>
      </c>
      <c r="I8" s="107">
        <v>12</v>
      </c>
      <c r="J8" s="107">
        <f t="shared" ref="J8:J11" si="2">(F8*6+H8*6)</f>
        <v>102</v>
      </c>
      <c r="K8" s="144">
        <f t="shared" ref="K8:K11" si="3">J8/I8</f>
        <v>8.5</v>
      </c>
      <c r="L8" s="113"/>
      <c r="M8" s="113"/>
      <c r="N8" s="114">
        <f>(M8+J8)/(L8+I8)</f>
        <v>8.5</v>
      </c>
      <c r="O8" s="44"/>
    </row>
    <row r="9" spans="1:15" ht="29.25" customHeight="1" x14ac:dyDescent="0.3">
      <c r="A9" s="111">
        <v>3</v>
      </c>
      <c r="B9" s="111" t="s">
        <v>575</v>
      </c>
      <c r="C9" s="111" t="s">
        <v>522</v>
      </c>
      <c r="D9" s="111" t="s">
        <v>517</v>
      </c>
      <c r="E9" s="107" t="s">
        <v>561</v>
      </c>
      <c r="F9" s="107">
        <f t="shared" si="0"/>
        <v>9</v>
      </c>
      <c r="G9" s="107" t="s">
        <v>557</v>
      </c>
      <c r="H9" s="107">
        <f t="shared" si="1"/>
        <v>7</v>
      </c>
      <c r="I9" s="107">
        <v>12</v>
      </c>
      <c r="J9" s="107">
        <f t="shared" si="2"/>
        <v>96</v>
      </c>
      <c r="K9" s="144">
        <f t="shared" si="3"/>
        <v>8</v>
      </c>
      <c r="L9" s="113"/>
      <c r="M9" s="113"/>
      <c r="N9" s="113">
        <v>0</v>
      </c>
      <c r="O9" s="44"/>
    </row>
    <row r="10" spans="1:15" ht="48" customHeight="1" x14ac:dyDescent="0.3">
      <c r="A10" s="111">
        <v>4</v>
      </c>
      <c r="B10" s="111" t="s">
        <v>575</v>
      </c>
      <c r="C10" s="112" t="s">
        <v>523</v>
      </c>
      <c r="D10" s="111" t="s">
        <v>518</v>
      </c>
      <c r="E10" s="107" t="s">
        <v>559</v>
      </c>
      <c r="F10" s="107">
        <f t="shared" si="0"/>
        <v>8</v>
      </c>
      <c r="G10" s="107" t="s">
        <v>557</v>
      </c>
      <c r="H10" s="107">
        <f t="shared" si="1"/>
        <v>7</v>
      </c>
      <c r="I10" s="107">
        <v>12</v>
      </c>
      <c r="J10" s="107">
        <f t="shared" si="2"/>
        <v>90</v>
      </c>
      <c r="K10" s="144">
        <f t="shared" si="3"/>
        <v>7.5</v>
      </c>
      <c r="L10" s="113"/>
      <c r="M10" s="113"/>
      <c r="N10" s="113">
        <v>0</v>
      </c>
      <c r="O10" s="44"/>
    </row>
    <row r="11" spans="1:15" ht="29.25" customHeight="1" x14ac:dyDescent="0.3">
      <c r="A11" s="111">
        <v>5</v>
      </c>
      <c r="B11" s="111" t="s">
        <v>575</v>
      </c>
      <c r="C11" s="145" t="s">
        <v>524</v>
      </c>
      <c r="D11" s="111" t="s">
        <v>519</v>
      </c>
      <c r="E11" s="107" t="s">
        <v>557</v>
      </c>
      <c r="F11" s="107">
        <f t="shared" si="0"/>
        <v>7</v>
      </c>
      <c r="G11" s="107" t="s">
        <v>557</v>
      </c>
      <c r="H11" s="107">
        <f t="shared" si="1"/>
        <v>7</v>
      </c>
      <c r="I11" s="107">
        <v>12</v>
      </c>
      <c r="J11" s="107">
        <f t="shared" si="2"/>
        <v>84</v>
      </c>
      <c r="K11" s="144">
        <f t="shared" si="3"/>
        <v>7</v>
      </c>
      <c r="L11" s="113"/>
      <c r="M11" s="113"/>
      <c r="N11" s="113">
        <v>0</v>
      </c>
      <c r="O11" s="44"/>
    </row>
    <row r="12" spans="1:15" ht="14.25" customHeight="1" x14ac:dyDescent="0.25">
      <c r="H12" s="2"/>
    </row>
    <row r="13" spans="1:15" ht="34.5" x14ac:dyDescent="0.3">
      <c r="A13" s="44" t="s">
        <v>6</v>
      </c>
      <c r="B13" s="45" t="s">
        <v>15</v>
      </c>
      <c r="C13" s="44" t="s">
        <v>16</v>
      </c>
      <c r="D13" s="44"/>
      <c r="E13" s="44"/>
      <c r="F13" s="44"/>
      <c r="G13" s="46" t="s">
        <v>526</v>
      </c>
      <c r="H13" s="45" t="s">
        <v>527</v>
      </c>
      <c r="I13" s="47" t="s">
        <v>525</v>
      </c>
      <c r="J13" s="44"/>
    </row>
    <row r="14" spans="1:15" x14ac:dyDescent="0.25">
      <c r="B14" s="2"/>
      <c r="C14" s="2"/>
      <c r="G14" s="2"/>
      <c r="H14" s="5"/>
    </row>
    <row r="15" spans="1:15" x14ac:dyDescent="0.25">
      <c r="B15" s="2"/>
      <c r="G15" s="2"/>
      <c r="H15" s="6"/>
    </row>
    <row r="16" spans="1:15" x14ac:dyDescent="0.25">
      <c r="A16" s="2"/>
      <c r="B16" s="4"/>
      <c r="H16" s="4"/>
    </row>
    <row r="17" spans="1:14" x14ac:dyDescent="0.25">
      <c r="A17" s="2"/>
      <c r="B17" s="4"/>
      <c r="H17" s="4"/>
    </row>
    <row r="18" spans="1:14" s="44" customFormat="1" ht="17.25" customHeight="1" x14ac:dyDescent="0.3">
      <c r="C18" s="52" t="s">
        <v>598</v>
      </c>
      <c r="E18" s="44" t="s">
        <v>602</v>
      </c>
      <c r="K18" s="44" t="s">
        <v>600</v>
      </c>
      <c r="N18" s="44" t="s">
        <v>601</v>
      </c>
    </row>
    <row r="19" spans="1:14" x14ac:dyDescent="0.25">
      <c r="C19" s="2"/>
    </row>
    <row r="20" spans="1:14" x14ac:dyDescent="0.25">
      <c r="B20" s="2"/>
      <c r="C20" s="2"/>
    </row>
  </sheetData>
  <mergeCells count="13">
    <mergeCell ref="A1:N3"/>
    <mergeCell ref="A4:A6"/>
    <mergeCell ref="B4:B6"/>
    <mergeCell ref="C4:C6"/>
    <mergeCell ref="D4:D6"/>
    <mergeCell ref="E4:F4"/>
    <mergeCell ref="G4:H4"/>
    <mergeCell ref="I4:I6"/>
    <mergeCell ref="N4:N6"/>
    <mergeCell ref="J4:J6"/>
    <mergeCell ref="K4:K6"/>
    <mergeCell ref="L4:L6"/>
    <mergeCell ref="M4:M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CE</vt:lpstr>
      <vt:lpstr>ME</vt:lpstr>
      <vt:lpstr>EE</vt:lpstr>
      <vt:lpstr>ECE</vt:lpstr>
      <vt:lpstr>CSE</vt:lpstr>
      <vt:lpstr>EIE</vt:lpstr>
      <vt:lpstr>HSS</vt:lpstr>
      <vt:lpstr>Maths</vt:lpstr>
      <vt:lpstr>Chemistry</vt:lpstr>
      <vt:lpstr>Physics</vt:lpstr>
      <vt:lpstr>MS</vt:lpstr>
      <vt:lpstr>CE!Print_Area</vt:lpstr>
      <vt:lpstr>ECE!Print_Area</vt:lpstr>
      <vt:lpstr>EE!Print_Area</vt:lpstr>
      <vt:lpstr>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Dean RC</cp:lastModifiedBy>
  <cp:lastPrinted>2018-12-26T18:22:49Z</cp:lastPrinted>
  <dcterms:created xsi:type="dcterms:W3CDTF">2018-11-04T18:46:01Z</dcterms:created>
  <dcterms:modified xsi:type="dcterms:W3CDTF">2018-12-27T10:08:59Z</dcterms:modified>
</cp:coreProperties>
</file>